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1700" windowHeight="6540" tabRatio="726"/>
  </bookViews>
  <sheets>
    <sheet name="1.1.sz.mell." sheetId="104" r:id="rId1"/>
    <sheet name="1.2.sz.mell." sheetId="105" r:id="rId2"/>
    <sheet name="1.3.sz.mell." sheetId="107" r:id="rId3"/>
    <sheet name="1.4.sz.mell." sheetId="106" r:id="rId4"/>
    <sheet name="2.1.sz.mell." sheetId="109" r:id="rId5"/>
    <sheet name="2.2.sz.mell." sheetId="108" r:id="rId6"/>
    <sheet name="3.sz.mell.  " sheetId="62" r:id="rId7"/>
    <sheet name="4.sz.mell." sheetId="77" r:id="rId8"/>
    <sheet name="5.sz.mell." sheetId="78" r:id="rId9"/>
    <sheet name="6.sz.mell." sheetId="63" r:id="rId10"/>
    <sheet name="7.sz.mell." sheetId="64" r:id="rId11"/>
    <sheet name="8. sz. mell. " sheetId="71" r:id="rId12"/>
    <sheet name="9.sz.mell." sheetId="111" r:id="rId13"/>
    <sheet name="12.sz.mell" sheetId="89" r:id="rId14"/>
    <sheet name="1.sz tájékoztató t." sheetId="120" r:id="rId15"/>
    <sheet name="3. sz tájékoztató t." sheetId="88" r:id="rId16"/>
    <sheet name="4.sz tájékoztató t." sheetId="24" r:id="rId17"/>
    <sheet name="5.sz tájékoztató t." sheetId="2" r:id="rId18"/>
  </sheets>
  <definedNames>
    <definedName name="_xlnm.Print_Titles" localSheetId="12">'9.sz.mell.'!$A:$B,'9.sz.mell.'!$1:$7</definedName>
  </definedNames>
  <calcPr calcId="125725" fullCalcOnLoad="1"/>
</workbook>
</file>

<file path=xl/calcChain.xml><?xml version="1.0" encoding="utf-8"?>
<calcChain xmlns="http://schemas.openxmlformats.org/spreadsheetml/2006/main">
  <c r="C92" i="107"/>
  <c r="C96" i="111"/>
  <c r="C92"/>
  <c r="C93"/>
  <c r="C91" s="1"/>
  <c r="C95"/>
  <c r="C94"/>
  <c r="B26" i="2"/>
  <c r="C35" i="107"/>
  <c r="C147" i="111"/>
  <c r="O5" i="24"/>
  <c r="O6"/>
  <c r="O7"/>
  <c r="O8"/>
  <c r="O9"/>
  <c r="C29" i="104"/>
  <c r="D36" i="111"/>
  <c r="D8"/>
  <c r="D15"/>
  <c r="D22"/>
  <c r="D30"/>
  <c r="D29"/>
  <c r="D47"/>
  <c r="D53"/>
  <c r="D58"/>
  <c r="D63"/>
  <c r="D64"/>
  <c r="D68"/>
  <c r="D73"/>
  <c r="D76"/>
  <c r="D86" s="1"/>
  <c r="D80"/>
  <c r="E8"/>
  <c r="E63" s="1"/>
  <c r="E87" s="1"/>
  <c r="E15"/>
  <c r="E22"/>
  <c r="E30"/>
  <c r="E29"/>
  <c r="E36"/>
  <c r="E47"/>
  <c r="E53"/>
  <c r="E58"/>
  <c r="E64"/>
  <c r="E86" s="1"/>
  <c r="E68"/>
  <c r="E73"/>
  <c r="E76"/>
  <c r="E80"/>
  <c r="F8"/>
  <c r="F15"/>
  <c r="F22"/>
  <c r="F30"/>
  <c r="F29" s="1"/>
  <c r="F63" s="1"/>
  <c r="F87" s="1"/>
  <c r="F36"/>
  <c r="F47"/>
  <c r="F53"/>
  <c r="F58"/>
  <c r="F64"/>
  <c r="F68"/>
  <c r="F73"/>
  <c r="F76"/>
  <c r="F80"/>
  <c r="F86"/>
  <c r="G29"/>
  <c r="G36"/>
  <c r="G63"/>
  <c r="G87" s="1"/>
  <c r="H8"/>
  <c r="H63" s="1"/>
  <c r="H15"/>
  <c r="H22"/>
  <c r="H30"/>
  <c r="H29"/>
  <c r="H36"/>
  <c r="H47"/>
  <c r="H53"/>
  <c r="H58"/>
  <c r="H64"/>
  <c r="H86" s="1"/>
  <c r="H68"/>
  <c r="H73"/>
  <c r="H76"/>
  <c r="H80"/>
  <c r="I8"/>
  <c r="I15"/>
  <c r="I22"/>
  <c r="I30"/>
  <c r="I29" s="1"/>
  <c r="I63" s="1"/>
  <c r="I36"/>
  <c r="I47"/>
  <c r="I53"/>
  <c r="I58"/>
  <c r="I64"/>
  <c r="I68"/>
  <c r="I73"/>
  <c r="I76"/>
  <c r="I86" s="1"/>
  <c r="I80"/>
  <c r="J8"/>
  <c r="J63" s="1"/>
  <c r="J87" s="1"/>
  <c r="J15"/>
  <c r="J22"/>
  <c r="J30"/>
  <c r="J29"/>
  <c r="J36"/>
  <c r="J47"/>
  <c r="J53"/>
  <c r="J58"/>
  <c r="J64"/>
  <c r="J86" s="1"/>
  <c r="J68"/>
  <c r="J73"/>
  <c r="J76"/>
  <c r="J80"/>
  <c r="K8"/>
  <c r="K15"/>
  <c r="K22"/>
  <c r="K30"/>
  <c r="K29" s="1"/>
  <c r="K63" s="1"/>
  <c r="K87" s="1"/>
  <c r="K36"/>
  <c r="K47"/>
  <c r="K53"/>
  <c r="K58"/>
  <c r="K64"/>
  <c r="K68"/>
  <c r="K73"/>
  <c r="K76"/>
  <c r="K80"/>
  <c r="K86"/>
  <c r="L8"/>
  <c r="L63" s="1"/>
  <c r="L87" s="1"/>
  <c r="L15"/>
  <c r="L22"/>
  <c r="L30"/>
  <c r="L29"/>
  <c r="L36"/>
  <c r="L47"/>
  <c r="L53"/>
  <c r="L58"/>
  <c r="L64"/>
  <c r="L86" s="1"/>
  <c r="L68"/>
  <c r="L73"/>
  <c r="L76"/>
  <c r="L80"/>
  <c r="M8"/>
  <c r="M15"/>
  <c r="M22"/>
  <c r="M30"/>
  <c r="M29" s="1"/>
  <c r="M63" s="1"/>
  <c r="M36"/>
  <c r="M47"/>
  <c r="M53"/>
  <c r="M58"/>
  <c r="M64"/>
  <c r="M68"/>
  <c r="M73"/>
  <c r="M76"/>
  <c r="M86" s="1"/>
  <c r="M80"/>
  <c r="N8"/>
  <c r="N63" s="1"/>
  <c r="N15"/>
  <c r="N22"/>
  <c r="N30"/>
  <c r="N29"/>
  <c r="N36"/>
  <c r="N47"/>
  <c r="N53"/>
  <c r="N58"/>
  <c r="N64"/>
  <c r="N86" s="1"/>
  <c r="N68"/>
  <c r="N73"/>
  <c r="N76"/>
  <c r="N80"/>
  <c r="O8"/>
  <c r="O15"/>
  <c r="O22"/>
  <c r="O30"/>
  <c r="O29" s="1"/>
  <c r="O63" s="1"/>
  <c r="O87" s="1"/>
  <c r="O36"/>
  <c r="O47"/>
  <c r="O53"/>
  <c r="O58"/>
  <c r="O64"/>
  <c r="O68"/>
  <c r="O73"/>
  <c r="O76"/>
  <c r="O80"/>
  <c r="O86"/>
  <c r="P8"/>
  <c r="P63" s="1"/>
  <c r="P15"/>
  <c r="P22"/>
  <c r="P30"/>
  <c r="P29"/>
  <c r="P36"/>
  <c r="P47"/>
  <c r="P53"/>
  <c r="P58"/>
  <c r="P64"/>
  <c r="P86" s="1"/>
  <c r="P68"/>
  <c r="P73"/>
  <c r="P76"/>
  <c r="P80"/>
  <c r="Q8"/>
  <c r="Q15"/>
  <c r="Q22"/>
  <c r="Q30"/>
  <c r="Q29" s="1"/>
  <c r="Q63" s="1"/>
  <c r="Q87" s="1"/>
  <c r="Q36"/>
  <c r="Q47"/>
  <c r="Q53"/>
  <c r="Q58"/>
  <c r="Q64"/>
  <c r="Q68"/>
  <c r="Q73"/>
  <c r="Q76"/>
  <c r="Q86" s="1"/>
  <c r="Q80"/>
  <c r="R29"/>
  <c r="R63" s="1"/>
  <c r="R87" s="1"/>
  <c r="R36"/>
  <c r="S8"/>
  <c r="S63" s="1"/>
  <c r="S87" s="1"/>
  <c r="S15"/>
  <c r="S22"/>
  <c r="S30"/>
  <c r="S29"/>
  <c r="S36"/>
  <c r="S47"/>
  <c r="S53"/>
  <c r="S58"/>
  <c r="S64"/>
  <c r="S86" s="1"/>
  <c r="S68"/>
  <c r="S73"/>
  <c r="S76"/>
  <c r="S80"/>
  <c r="T29"/>
  <c r="T63" s="1"/>
  <c r="T87" s="1"/>
  <c r="T36"/>
  <c r="U8"/>
  <c r="U15"/>
  <c r="U22"/>
  <c r="U30"/>
  <c r="U29" s="1"/>
  <c r="U63" s="1"/>
  <c r="U87" s="1"/>
  <c r="U36"/>
  <c r="U47"/>
  <c r="U53"/>
  <c r="U58"/>
  <c r="U64"/>
  <c r="U68"/>
  <c r="U73"/>
  <c r="U76"/>
  <c r="U80"/>
  <c r="U86"/>
  <c r="V8"/>
  <c r="V63" s="1"/>
  <c r="V87" s="1"/>
  <c r="V15"/>
  <c r="V22"/>
  <c r="V30"/>
  <c r="V29"/>
  <c r="V36"/>
  <c r="V47"/>
  <c r="V53"/>
  <c r="V58"/>
  <c r="V64"/>
  <c r="V86" s="1"/>
  <c r="V68"/>
  <c r="V73"/>
  <c r="V76"/>
  <c r="V80"/>
  <c r="W15"/>
  <c r="W29"/>
  <c r="W63" s="1"/>
  <c r="W87" s="1"/>
  <c r="W36"/>
  <c r="X29"/>
  <c r="X63" s="1"/>
  <c r="X87" s="1"/>
  <c r="X36"/>
  <c r="Y36"/>
  <c r="Y63" s="1"/>
  <c r="Y87" s="1"/>
  <c r="Y29"/>
  <c r="Z29"/>
  <c r="Z63" s="1"/>
  <c r="Z87" s="1"/>
  <c r="Z36"/>
  <c r="AA8"/>
  <c r="AA63" s="1"/>
  <c r="AA15"/>
  <c r="AA22"/>
  <c r="AA30"/>
  <c r="AA29"/>
  <c r="AA36"/>
  <c r="AA47"/>
  <c r="AA53"/>
  <c r="AA58"/>
  <c r="AA64"/>
  <c r="AA86" s="1"/>
  <c r="AA68"/>
  <c r="AA73"/>
  <c r="AA76"/>
  <c r="AA80"/>
  <c r="AB8"/>
  <c r="AB15"/>
  <c r="AB22"/>
  <c r="AB30"/>
  <c r="AB29" s="1"/>
  <c r="AB63" s="1"/>
  <c r="AB87" s="1"/>
  <c r="AB36"/>
  <c r="AB47"/>
  <c r="AB53"/>
  <c r="AB58"/>
  <c r="AB64"/>
  <c r="AB68"/>
  <c r="AB73"/>
  <c r="AB76"/>
  <c r="AB80"/>
  <c r="AB86"/>
  <c r="AC29"/>
  <c r="AC36"/>
  <c r="AC63"/>
  <c r="AC87" s="1"/>
  <c r="AD29"/>
  <c r="AD36"/>
  <c r="AD63"/>
  <c r="AD87" s="1"/>
  <c r="AE8"/>
  <c r="AE63" s="1"/>
  <c r="AE15"/>
  <c r="AE22"/>
  <c r="AE30"/>
  <c r="AE29"/>
  <c r="AE36"/>
  <c r="AE47"/>
  <c r="AE53"/>
  <c r="AE58"/>
  <c r="AE64"/>
  <c r="AE86" s="1"/>
  <c r="AE68"/>
  <c r="AE73"/>
  <c r="AE76"/>
  <c r="AE80"/>
  <c r="AF29"/>
  <c r="AF63" s="1"/>
  <c r="AF87" s="1"/>
  <c r="AF36"/>
  <c r="AG8"/>
  <c r="AG15"/>
  <c r="AG22"/>
  <c r="AG30"/>
  <c r="AG29" s="1"/>
  <c r="AG63" s="1"/>
  <c r="AG36"/>
  <c r="AG47"/>
  <c r="AG53"/>
  <c r="AG58"/>
  <c r="AG64"/>
  <c r="AG68"/>
  <c r="AG73"/>
  <c r="AG76"/>
  <c r="AG86" s="1"/>
  <c r="AG80"/>
  <c r="AH8"/>
  <c r="AH63" s="1"/>
  <c r="AH87" s="1"/>
  <c r="AH15"/>
  <c r="AH22"/>
  <c r="AH30"/>
  <c r="AH29"/>
  <c r="AH36"/>
  <c r="AH47"/>
  <c r="AH53"/>
  <c r="AH58"/>
  <c r="AH64"/>
  <c r="AH86" s="1"/>
  <c r="AH68"/>
  <c r="AH73"/>
  <c r="AH76"/>
  <c r="AH80"/>
  <c r="AI8"/>
  <c r="AI15"/>
  <c r="AI22"/>
  <c r="AI30"/>
  <c r="AI29" s="1"/>
  <c r="AI63" s="1"/>
  <c r="AI87" s="1"/>
  <c r="AI36"/>
  <c r="AI47"/>
  <c r="AI53"/>
  <c r="AI58"/>
  <c r="AI64"/>
  <c r="AI68"/>
  <c r="AI73"/>
  <c r="AI76"/>
  <c r="AI80"/>
  <c r="AI86"/>
  <c r="AJ8"/>
  <c r="AJ63" s="1"/>
  <c r="AJ87" s="1"/>
  <c r="AJ15"/>
  <c r="AJ22"/>
  <c r="AJ30"/>
  <c r="AJ29"/>
  <c r="AJ36"/>
  <c r="AJ47"/>
  <c r="AJ53"/>
  <c r="AJ58"/>
  <c r="AJ64"/>
  <c r="AJ86" s="1"/>
  <c r="AJ68"/>
  <c r="AJ73"/>
  <c r="AJ76"/>
  <c r="AJ80"/>
  <c r="AK8"/>
  <c r="AK15"/>
  <c r="AK22"/>
  <c r="AK30"/>
  <c r="AK29" s="1"/>
  <c r="AK63" s="1"/>
  <c r="AK36"/>
  <c r="AK47"/>
  <c r="AK53"/>
  <c r="AK58"/>
  <c r="AK64"/>
  <c r="AK68"/>
  <c r="AK73"/>
  <c r="AK76"/>
  <c r="AK86" s="1"/>
  <c r="AK80"/>
  <c r="AL8"/>
  <c r="AL63" s="1"/>
  <c r="AL15"/>
  <c r="AL22"/>
  <c r="AL30"/>
  <c r="AL29"/>
  <c r="AL36"/>
  <c r="AL47"/>
  <c r="AL53"/>
  <c r="AL58"/>
  <c r="AL64"/>
  <c r="AL86" s="1"/>
  <c r="AL68"/>
  <c r="AL73"/>
  <c r="AL76"/>
  <c r="AL80"/>
  <c r="AM29"/>
  <c r="AM63"/>
  <c r="AM87" s="1"/>
  <c r="D107"/>
  <c r="D124" s="1"/>
  <c r="E107"/>
  <c r="F107"/>
  <c r="G107"/>
  <c r="H107"/>
  <c r="I107"/>
  <c r="J107"/>
  <c r="J124" s="1"/>
  <c r="K107"/>
  <c r="L107"/>
  <c r="M107"/>
  <c r="N107"/>
  <c r="O107"/>
  <c r="P107"/>
  <c r="P124" s="1"/>
  <c r="P145" s="1"/>
  <c r="Q107"/>
  <c r="R107"/>
  <c r="S107"/>
  <c r="T107"/>
  <c r="U107"/>
  <c r="V107"/>
  <c r="W107"/>
  <c r="X107"/>
  <c r="Y107"/>
  <c r="Z107"/>
  <c r="AA107"/>
  <c r="AB107"/>
  <c r="AB124" s="1"/>
  <c r="AB145" s="1"/>
  <c r="AC107"/>
  <c r="AD107"/>
  <c r="AE107"/>
  <c r="AF107"/>
  <c r="AF124" s="1"/>
  <c r="AF145" s="1"/>
  <c r="AG107"/>
  <c r="AH107"/>
  <c r="AI107"/>
  <c r="AJ107"/>
  <c r="AJ124" s="1"/>
  <c r="AK107"/>
  <c r="AL107"/>
  <c r="D91"/>
  <c r="D121"/>
  <c r="D125"/>
  <c r="D129"/>
  <c r="D134"/>
  <c r="D144" s="1"/>
  <c r="D139"/>
  <c r="E91"/>
  <c r="E124" s="1"/>
  <c r="E145" s="1"/>
  <c r="E121"/>
  <c r="E125"/>
  <c r="E129"/>
  <c r="E144" s="1"/>
  <c r="E134"/>
  <c r="E139"/>
  <c r="F91"/>
  <c r="F124" s="1"/>
  <c r="F145" s="1"/>
  <c r="F121"/>
  <c r="F125"/>
  <c r="F129"/>
  <c r="F134"/>
  <c r="F139"/>
  <c r="F144"/>
  <c r="G91"/>
  <c r="G124" s="1"/>
  <c r="G145" s="1"/>
  <c r="H91"/>
  <c r="H124" s="1"/>
  <c r="H145" s="1"/>
  <c r="H121"/>
  <c r="H125"/>
  <c r="H129"/>
  <c r="H134"/>
  <c r="H139"/>
  <c r="H144"/>
  <c r="I91"/>
  <c r="I121"/>
  <c r="I124"/>
  <c r="I125"/>
  <c r="I129"/>
  <c r="I144" s="1"/>
  <c r="I134"/>
  <c r="I139"/>
  <c r="J91"/>
  <c r="J121"/>
  <c r="J125"/>
  <c r="J129"/>
  <c r="J134"/>
  <c r="J144" s="1"/>
  <c r="J139"/>
  <c r="K91"/>
  <c r="K124" s="1"/>
  <c r="K145" s="1"/>
  <c r="K121"/>
  <c r="K125"/>
  <c r="K129"/>
  <c r="K144" s="1"/>
  <c r="K134"/>
  <c r="K139"/>
  <c r="L91"/>
  <c r="L124" s="1"/>
  <c r="L145" s="1"/>
  <c r="L121"/>
  <c r="L125"/>
  <c r="L129"/>
  <c r="L134"/>
  <c r="L139"/>
  <c r="L144"/>
  <c r="M91"/>
  <c r="M121"/>
  <c r="M124"/>
  <c r="M145" s="1"/>
  <c r="M125"/>
  <c r="M129"/>
  <c r="M144" s="1"/>
  <c r="M134"/>
  <c r="M139"/>
  <c r="N91"/>
  <c r="N124" s="1"/>
  <c r="N121"/>
  <c r="N125"/>
  <c r="N129"/>
  <c r="N134"/>
  <c r="N144" s="1"/>
  <c r="N139"/>
  <c r="O91"/>
  <c r="O124" s="1"/>
  <c r="O145" s="1"/>
  <c r="O121"/>
  <c r="O125"/>
  <c r="O129"/>
  <c r="O144" s="1"/>
  <c r="O134"/>
  <c r="O139"/>
  <c r="P91"/>
  <c r="P121"/>
  <c r="P125"/>
  <c r="P129"/>
  <c r="P134"/>
  <c r="P139"/>
  <c r="P144"/>
  <c r="Q91"/>
  <c r="Q121"/>
  <c r="Q124"/>
  <c r="Q125"/>
  <c r="Q129"/>
  <c r="Q144" s="1"/>
  <c r="Q134"/>
  <c r="Q139"/>
  <c r="R91"/>
  <c r="R124"/>
  <c r="R145" s="1"/>
  <c r="S91"/>
  <c r="S121"/>
  <c r="S124"/>
  <c r="S145" s="1"/>
  <c r="S125"/>
  <c r="S129"/>
  <c r="S144" s="1"/>
  <c r="S134"/>
  <c r="S139"/>
  <c r="T91"/>
  <c r="T124"/>
  <c r="T145" s="1"/>
  <c r="U91"/>
  <c r="U121"/>
  <c r="U124"/>
  <c r="U145" s="1"/>
  <c r="U125"/>
  <c r="U129"/>
  <c r="U144" s="1"/>
  <c r="U134"/>
  <c r="U139"/>
  <c r="V91"/>
  <c r="V124" s="1"/>
  <c r="V121"/>
  <c r="V125"/>
  <c r="V129"/>
  <c r="V134"/>
  <c r="V144" s="1"/>
  <c r="V139"/>
  <c r="W91"/>
  <c r="W124" s="1"/>
  <c r="W145" s="1"/>
  <c r="X91"/>
  <c r="X124"/>
  <c r="X145" s="1"/>
  <c r="Y91"/>
  <c r="Y124" s="1"/>
  <c r="Y145" s="1"/>
  <c r="Z91"/>
  <c r="Z124"/>
  <c r="Z145" s="1"/>
  <c r="AA91"/>
  <c r="AA124" s="1"/>
  <c r="AA145" s="1"/>
  <c r="AA121"/>
  <c r="AA125"/>
  <c r="AA129"/>
  <c r="AA144" s="1"/>
  <c r="AA134"/>
  <c r="AA139"/>
  <c r="AB91"/>
  <c r="AB121"/>
  <c r="AB125"/>
  <c r="AB129"/>
  <c r="AB134"/>
  <c r="AB139"/>
  <c r="AB144"/>
  <c r="AC91"/>
  <c r="AC124" s="1"/>
  <c r="AC145" s="1"/>
  <c r="AD91"/>
  <c r="AD124"/>
  <c r="AD145" s="1"/>
  <c r="AE91"/>
  <c r="AE124" s="1"/>
  <c r="AE145" s="1"/>
  <c r="AE121"/>
  <c r="AE125"/>
  <c r="AE129"/>
  <c r="AE144" s="1"/>
  <c r="AE134"/>
  <c r="AE139"/>
  <c r="AF91"/>
  <c r="E37" i="120"/>
  <c r="D37"/>
  <c r="D27" i="24"/>
  <c r="D14"/>
  <c r="D28"/>
  <c r="C55" i="111"/>
  <c r="C56"/>
  <c r="C57"/>
  <c r="C66"/>
  <c r="C67"/>
  <c r="C70"/>
  <c r="C71"/>
  <c r="C72"/>
  <c r="C75"/>
  <c r="C78"/>
  <c r="C79"/>
  <c r="C85"/>
  <c r="C82"/>
  <c r="C83"/>
  <c r="C84"/>
  <c r="C106"/>
  <c r="C97"/>
  <c r="C98"/>
  <c r="C99"/>
  <c r="C100"/>
  <c r="C101"/>
  <c r="C102"/>
  <c r="C103"/>
  <c r="C104"/>
  <c r="C105"/>
  <c r="C109"/>
  <c r="C110"/>
  <c r="C111"/>
  <c r="C112"/>
  <c r="C113"/>
  <c r="C114"/>
  <c r="C115"/>
  <c r="C116"/>
  <c r="C117"/>
  <c r="C118"/>
  <c r="C119"/>
  <c r="C120"/>
  <c r="C123"/>
  <c r="C121" s="1"/>
  <c r="C127"/>
  <c r="C128"/>
  <c r="C125" s="1"/>
  <c r="C131"/>
  <c r="C132"/>
  <c r="C133"/>
  <c r="C136"/>
  <c r="C137"/>
  <c r="C138"/>
  <c r="C141"/>
  <c r="C142"/>
  <c r="C143"/>
  <c r="C148"/>
  <c r="C140"/>
  <c r="C135"/>
  <c r="C134" s="1"/>
  <c r="C130"/>
  <c r="C126"/>
  <c r="C122"/>
  <c r="C81"/>
  <c r="C77"/>
  <c r="C74"/>
  <c r="C69"/>
  <c r="C60"/>
  <c r="C61"/>
  <c r="C62"/>
  <c r="C49"/>
  <c r="C50"/>
  <c r="C51"/>
  <c r="C52"/>
  <c r="C38"/>
  <c r="C39"/>
  <c r="C40"/>
  <c r="C41"/>
  <c r="C42"/>
  <c r="C43"/>
  <c r="C44"/>
  <c r="C45"/>
  <c r="C46"/>
  <c r="C32"/>
  <c r="C33"/>
  <c r="C34"/>
  <c r="C35"/>
  <c r="C24"/>
  <c r="C25"/>
  <c r="C26"/>
  <c r="C27"/>
  <c r="C28"/>
  <c r="C65"/>
  <c r="C59"/>
  <c r="C54"/>
  <c r="C48"/>
  <c r="C37"/>
  <c r="C31"/>
  <c r="C23"/>
  <c r="C17"/>
  <c r="C18"/>
  <c r="C19"/>
  <c r="C20"/>
  <c r="C21"/>
  <c r="C16"/>
  <c r="C10"/>
  <c r="C11"/>
  <c r="C12"/>
  <c r="C13"/>
  <c r="C14"/>
  <c r="C9"/>
  <c r="AG91"/>
  <c r="AG124" s="1"/>
  <c r="AG121"/>
  <c r="AG125"/>
  <c r="AG129"/>
  <c r="AG144" s="1"/>
  <c r="AG134"/>
  <c r="AG139"/>
  <c r="AH91"/>
  <c r="AH124" s="1"/>
  <c r="AH145" s="1"/>
  <c r="AH121"/>
  <c r="AH125"/>
  <c r="AH129"/>
  <c r="AH134"/>
  <c r="AH139"/>
  <c r="AH144"/>
  <c r="AI91"/>
  <c r="AI121"/>
  <c r="AI124"/>
  <c r="AI145" s="1"/>
  <c r="AI125"/>
  <c r="AI129"/>
  <c r="AI144" s="1"/>
  <c r="AI134"/>
  <c r="AI139"/>
  <c r="AJ91"/>
  <c r="AJ121"/>
  <c r="AJ125"/>
  <c r="AJ129"/>
  <c r="AJ134"/>
  <c r="AJ144" s="1"/>
  <c r="AJ139"/>
  <c r="AK91"/>
  <c r="AK124" s="1"/>
  <c r="AK121"/>
  <c r="AK125"/>
  <c r="AK129"/>
  <c r="AK144" s="1"/>
  <c r="AK134"/>
  <c r="AK139"/>
  <c r="AL91"/>
  <c r="AL124" s="1"/>
  <c r="AL145" s="1"/>
  <c r="AL121"/>
  <c r="AL125"/>
  <c r="AL129"/>
  <c r="AL134"/>
  <c r="AL139"/>
  <c r="AL144"/>
  <c r="C107"/>
  <c r="C129"/>
  <c r="C139"/>
  <c r="C17" i="108"/>
  <c r="C18"/>
  <c r="C33" s="1"/>
  <c r="E17"/>
  <c r="E31" s="1"/>
  <c r="E33" s="1"/>
  <c r="E30"/>
  <c r="E32"/>
  <c r="C24"/>
  <c r="C18" i="109"/>
  <c r="C19"/>
  <c r="C30" s="1"/>
  <c r="E18"/>
  <c r="E28" s="1"/>
  <c r="E30" s="1"/>
  <c r="E27"/>
  <c r="E29"/>
  <c r="C24"/>
  <c r="C63" i="106"/>
  <c r="C67"/>
  <c r="C72"/>
  <c r="C75"/>
  <c r="C85" s="1"/>
  <c r="C151" s="1"/>
  <c r="C79"/>
  <c r="C126"/>
  <c r="C130"/>
  <c r="C145" s="1"/>
  <c r="C135"/>
  <c r="C140"/>
  <c r="C7"/>
  <c r="C14"/>
  <c r="C21"/>
  <c r="C29"/>
  <c r="C28" s="1"/>
  <c r="C62" s="1"/>
  <c r="C35"/>
  <c r="C46"/>
  <c r="C52"/>
  <c r="C57"/>
  <c r="C92"/>
  <c r="C108"/>
  <c r="C125" s="1"/>
  <c r="C146" s="1"/>
  <c r="C122"/>
  <c r="C63" i="107"/>
  <c r="C85" s="1"/>
  <c r="C151" s="1"/>
  <c r="C67"/>
  <c r="C72"/>
  <c r="C75"/>
  <c r="C79"/>
  <c r="C126"/>
  <c r="C130"/>
  <c r="C135"/>
  <c r="C140"/>
  <c r="C145"/>
  <c r="C7"/>
  <c r="C62" s="1"/>
  <c r="C14"/>
  <c r="C21"/>
  <c r="C28"/>
  <c r="C46"/>
  <c r="C52"/>
  <c r="C57"/>
  <c r="C122"/>
  <c r="C125" s="1"/>
  <c r="C146" s="1"/>
  <c r="C63" i="105"/>
  <c r="C67"/>
  <c r="C72"/>
  <c r="C75"/>
  <c r="C79"/>
  <c r="C85"/>
  <c r="C126"/>
  <c r="C130"/>
  <c r="C145" s="1"/>
  <c r="C135"/>
  <c r="C140"/>
  <c r="C7"/>
  <c r="C14"/>
  <c r="C62" s="1"/>
  <c r="C21"/>
  <c r="C28"/>
  <c r="C35"/>
  <c r="C46"/>
  <c r="C52"/>
  <c r="C57"/>
  <c r="C92"/>
  <c r="C125" s="1"/>
  <c r="C108"/>
  <c r="C122"/>
  <c r="C63" i="104"/>
  <c r="C67"/>
  <c r="C72"/>
  <c r="C75"/>
  <c r="C79"/>
  <c r="C85"/>
  <c r="C126"/>
  <c r="C130"/>
  <c r="C145" s="1"/>
  <c r="C135"/>
  <c r="C140"/>
  <c r="C7"/>
  <c r="C14"/>
  <c r="C62" s="1"/>
  <c r="C21"/>
  <c r="C28"/>
  <c r="C35"/>
  <c r="C46"/>
  <c r="C52"/>
  <c r="C57"/>
  <c r="C92"/>
  <c r="C125" s="1"/>
  <c r="C146" s="1"/>
  <c r="C108"/>
  <c r="C122"/>
  <c r="I14" i="24"/>
  <c r="I27"/>
  <c r="I28" s="1"/>
  <c r="E16" i="89"/>
  <c r="F16"/>
  <c r="D16"/>
  <c r="G16" s="1"/>
  <c r="C16"/>
  <c r="G15"/>
  <c r="G14"/>
  <c r="G13"/>
  <c r="G12"/>
  <c r="G11"/>
  <c r="G10"/>
  <c r="D31" i="88"/>
  <c r="C31"/>
  <c r="C8" i="78"/>
  <c r="C11" i="77"/>
  <c r="C11" i="62"/>
  <c r="D11"/>
  <c r="E11"/>
  <c r="F10"/>
  <c r="F11"/>
  <c r="O21" i="24"/>
  <c r="B35" i="71"/>
  <c r="E28"/>
  <c r="E30"/>
  <c r="E31"/>
  <c r="E35"/>
  <c r="E32"/>
  <c r="E33"/>
  <c r="E34"/>
  <c r="D35"/>
  <c r="C35"/>
  <c r="E5"/>
  <c r="E7"/>
  <c r="E8"/>
  <c r="E9"/>
  <c r="E10"/>
  <c r="E12" s="1"/>
  <c r="E11"/>
  <c r="D12"/>
  <c r="C12"/>
  <c r="B12"/>
  <c r="E6"/>
  <c r="E15"/>
  <c r="E16"/>
  <c r="E17"/>
  <c r="E18"/>
  <c r="E19"/>
  <c r="E20"/>
  <c r="E21"/>
  <c r="E22"/>
  <c r="B22"/>
  <c r="C22"/>
  <c r="D22"/>
  <c r="E29"/>
  <c r="E38"/>
  <c r="E39"/>
  <c r="E40"/>
  <c r="E41"/>
  <c r="E42"/>
  <c r="E43"/>
  <c r="E44"/>
  <c r="E45"/>
  <c r="B45"/>
  <c r="C45"/>
  <c r="D45"/>
  <c r="D52"/>
  <c r="F5" i="6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B24"/>
  <c r="D24"/>
  <c r="E24"/>
  <c r="F5" i="63"/>
  <c r="F24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N14" i="24"/>
  <c r="N28" s="1"/>
  <c r="N27"/>
  <c r="M14"/>
  <c r="M27"/>
  <c r="M28"/>
  <c r="L14"/>
  <c r="L27"/>
  <c r="L28" s="1"/>
  <c r="K14"/>
  <c r="K28" s="1"/>
  <c r="K27"/>
  <c r="J14"/>
  <c r="H14"/>
  <c r="G14"/>
  <c r="G27"/>
  <c r="G28" s="1"/>
  <c r="F14"/>
  <c r="F28" s="1"/>
  <c r="E14"/>
  <c r="E27"/>
  <c r="E28" s="1"/>
  <c r="C14"/>
  <c r="C28" s="1"/>
  <c r="C27"/>
  <c r="F27"/>
  <c r="H27"/>
  <c r="H28" s="1"/>
  <c r="J27"/>
  <c r="J28"/>
  <c r="O26"/>
  <c r="O25"/>
  <c r="O24"/>
  <c r="O23"/>
  <c r="O22"/>
  <c r="O20"/>
  <c r="O19"/>
  <c r="O18"/>
  <c r="O17"/>
  <c r="O16"/>
  <c r="O13"/>
  <c r="O12"/>
  <c r="O11"/>
  <c r="O10"/>
  <c r="O14"/>
  <c r="C8" i="111"/>
  <c r="C15"/>
  <c r="C63" s="1"/>
  <c r="C87" s="1"/>
  <c r="C64"/>
  <c r="C68"/>
  <c r="C73"/>
  <c r="C76"/>
  <c r="C80"/>
  <c r="C22"/>
  <c r="C30"/>
  <c r="C29"/>
  <c r="C36"/>
  <c r="C47"/>
  <c r="C53"/>
  <c r="C58"/>
  <c r="C86"/>
  <c r="C150" i="104" l="1"/>
  <c r="C86"/>
  <c r="C150" i="107"/>
  <c r="C86"/>
  <c r="D87" i="111"/>
  <c r="AG145"/>
  <c r="C144"/>
  <c r="J145"/>
  <c r="AK87"/>
  <c r="AA87"/>
  <c r="M87"/>
  <c r="H87"/>
  <c r="C151" i="105"/>
  <c r="V145" i="111"/>
  <c r="N145"/>
  <c r="AG87"/>
  <c r="I87"/>
  <c r="C150" i="105"/>
  <c r="C86"/>
  <c r="C150" i="106"/>
  <c r="C86"/>
  <c r="C151" i="104"/>
  <c r="C146" i="105"/>
  <c r="AK145" i="111"/>
  <c r="Q145"/>
  <c r="I145"/>
  <c r="AJ145"/>
  <c r="D145"/>
  <c r="AL87"/>
  <c r="AE87"/>
  <c r="P87"/>
  <c r="N87"/>
  <c r="C124"/>
  <c r="C145" s="1"/>
  <c r="O27" i="24"/>
  <c r="O28" s="1"/>
  <c r="C29" i="109"/>
  <c r="C32" i="108"/>
  <c r="C27" i="109"/>
  <c r="C28" s="1"/>
  <c r="C30" i="108"/>
  <c r="C31" s="1"/>
</calcChain>
</file>

<file path=xl/sharedStrings.xml><?xml version="1.0" encoding="utf-8"?>
<sst xmlns="http://schemas.openxmlformats.org/spreadsheetml/2006/main" count="2113" uniqueCount="593">
  <si>
    <t>Felhalmozási célú átvett pénzeszközök</t>
  </si>
  <si>
    <t>A 2015. évi általános működés és ágazati feladatok támogatásának alakulása jogcímenként-beszámítás után</t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</si>
  <si>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</si>
  <si>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</si>
  <si>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</si>
  <si>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</si>
  <si>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</si>
  <si>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</si>
  <si>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</si>
  <si>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</si>
  <si>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</si>
  <si>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</si>
  <si>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</si>
  <si>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</si>
  <si>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</si>
  <si>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</si>
  <si>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</si>
  <si>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</si>
  <si>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</si>
  <si>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</si>
  <si>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</si>
  <si>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</si>
  <si>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</si>
  <si>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</si>
  <si>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</si>
  <si>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</si>
  <si>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</si>
  <si>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</si>
  <si>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</si>
  <si>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</si>
  <si>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</si>
  <si>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</si>
  <si>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</si>
  <si>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</si>
  <si>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</si>
  <si>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</si>
  <si>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</si>
  <si>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</si>
  <si>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</si>
  <si>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</si>
  <si>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</si>
  <si>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</si>
  <si>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</si>
  <si>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</si>
  <si>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</si>
  <si>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</si>
  <si>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</si>
  <si>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</si>
  <si>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</si>
  <si>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</si>
  <si>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</si>
  <si>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</si>
  <si>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</si>
  <si>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</si>
  <si>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</si>
  <si>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</si>
  <si>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</si>
  <si>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</si>
  <si>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</si>
  <si>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</si>
  <si>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</si>
  <si>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</si>
  <si>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</si>
  <si>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</si>
  <si>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</si>
  <si>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</si>
  <si>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</si>
  <si>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</si>
  <si>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</si>
  <si>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</si>
  <si>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</si>
  <si>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</si>
  <si>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</si>
  <si>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</si>
  <si>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</si>
  <si>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</si>
  <si>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</si>
  <si>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</si>
  <si>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</si>
  <si>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</si>
  <si>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</si>
  <si>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</si>
  <si>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</si>
  <si>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</si>
  <si>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</si>
  <si>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</si>
  <si>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</si>
  <si>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</si>
  <si>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</si>
  <si>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</si>
  <si>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</si>
  <si>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</si>
  <si>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</si>
  <si>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</si>
  <si>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</si>
  <si>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</si>
  <si>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</si>
  <si>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</si>
  <si>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</si>
  <si>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</si>
  <si>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</si>
  <si>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</si>
  <si>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</si>
  <si>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</si>
  <si>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</si>
  <si>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</si>
  <si>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</si>
  <si>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</si>
  <si>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</si>
  <si>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</si>
  <si>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</si>
  <si>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</si>
  <si>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</si>
  <si>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</si>
  <si>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</si>
  <si>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</si>
  <si>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</si>
  <si>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</si>
  <si>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</si>
  <si>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</si>
  <si>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</si>
  <si>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</si>
  <si>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</si>
  <si>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</si>
  <si>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</si>
  <si>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</si>
  <si>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</si>
  <si>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</si>
  <si>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</si>
  <si>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</si>
  <si>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</si>
  <si>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</si>
  <si>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</si>
  <si>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</si>
  <si>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</si>
  <si>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</si>
  <si>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</si>
  <si>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</si>
  <si>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</si>
  <si>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</si>
  <si>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</si>
  <si>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</si>
  <si>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</si>
  <si>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</si>
  <si>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</si>
  <si>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</si>
  <si>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</si>
  <si>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</si>
  <si>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</si>
  <si>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</si>
  <si>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</si>
  <si>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</si>
  <si>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</si>
  <si>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</si>
  <si>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</si>
  <si>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</si>
  <si>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</si>
  <si>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</si>
  <si>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</si>
  <si>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</si>
  <si>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</si>
  <si>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</si>
  <si>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</si>
  <si>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</si>
  <si>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</si>
  <si>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</si>
  <si>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</si>
  <si>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</si>
  <si>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</si>
  <si>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</si>
  <si>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</si>
  <si>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</si>
  <si>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</si>
  <si>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</si>
  <si>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</si>
  <si>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</si>
  <si>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</si>
  <si>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</si>
  <si>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</si>
  <si>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</si>
  <si>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</si>
  <si>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</si>
  <si>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</si>
  <si>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</si>
  <si>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</si>
  <si>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</si>
  <si>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</si>
  <si>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</si>
  <si>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</si>
  <si>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</si>
  <si>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</si>
  <si>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</si>
  <si>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</si>
  <si>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</si>
  <si>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</si>
  <si>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</si>
  <si>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</si>
  <si>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</si>
  <si>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</si>
  <si>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</si>
  <si>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</si>
  <si>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</si>
  <si>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</si>
  <si>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</si>
  <si>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</si>
  <si>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</si>
  <si>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</si>
  <si>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</si>
  <si>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</si>
  <si>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</si>
  <si>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</si>
  <si>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</si>
  <si>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</si>
  <si>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</si>
  <si>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</si>
  <si>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</si>
  <si>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</si>
  <si>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</si>
  <si>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</si>
  <si>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</si>
  <si>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</si>
  <si>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</si>
  <si>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</si>
  <si>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</si>
  <si>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</si>
  <si>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</si>
  <si>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</si>
  <si>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</si>
  <si>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</si>
  <si>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</si>
  <si>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</si>
  <si>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</si>
  <si>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</si>
  <si>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</si>
  <si>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</si>
  <si>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</si>
  <si>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</si>
  <si>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</si>
  <si>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</si>
  <si>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</si>
  <si>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</si>
  <si>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</si>
  <si>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</si>
  <si>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</si>
  <si>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</si>
  <si>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</si>
  <si>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</si>
  <si>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</si>
  <si>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</si>
  <si>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</si>
  <si>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</si>
  <si>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</si>
  <si>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</si>
  <si>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</si>
  <si>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</si>
  <si>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</si>
  <si>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Házi segítségnyújtás</t>
  </si>
  <si>
    <t>30 napon túli elismert tartozásállomány összesen: 0 Ft</t>
  </si>
  <si>
    <t>2014. évi előirányzat</t>
  </si>
  <si>
    <t>2015. után</t>
  </si>
  <si>
    <t>Önkormányzaton kívüli EU-s projektekhez történő hozzájárulás 2014. évi előirányzat</t>
  </si>
  <si>
    <t xml:space="preserve">Info beszámítás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</si>
  <si>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</si>
  <si>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</si>
  <si>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</si>
  <si>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</si>
  <si>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</si>
  <si>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</si>
  <si>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</si>
  <si>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</si>
  <si>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</si>
  <si>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</si>
  <si>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</si>
  <si>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</si>
  <si>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</si>
  <si>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</si>
  <si>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</si>
  <si>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</si>
  <si>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</si>
  <si>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</si>
  <si>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</si>
  <si>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</si>
  <si>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</si>
  <si>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</si>
  <si>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</si>
  <si>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</si>
  <si>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</si>
  <si>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</si>
  <si>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</si>
  <si>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</si>
  <si>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</si>
  <si>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</si>
  <si>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</si>
  <si>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</si>
  <si>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</si>
  <si>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</si>
  <si>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</si>
  <si>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</si>
  <si>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</si>
  <si>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</si>
  <si>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</si>
  <si>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</si>
  <si>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</si>
  <si>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</si>
  <si>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</si>
  <si>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</si>
  <si>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</si>
  <si>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</si>
  <si>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</si>
  <si>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</si>
  <si>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</si>
  <si>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</si>
  <si>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</si>
  <si>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</si>
  <si>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</si>
  <si>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</si>
  <si>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</si>
  <si>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</si>
  <si>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</si>
  <si>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</si>
  <si>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</si>
  <si>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</si>
  <si>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</si>
  <si>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</si>
  <si>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</si>
  <si>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</si>
  <si>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</si>
  <si>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</si>
  <si>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</si>
  <si>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</si>
  <si>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</si>
  <si>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</si>
  <si>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</si>
  <si>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</si>
  <si>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</si>
  <si>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</si>
  <si>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</si>
  <si>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</si>
  <si>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</si>
  <si>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</si>
  <si>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</si>
  <si>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</si>
  <si>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</si>
  <si>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</si>
  <si>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</si>
  <si>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</si>
  <si>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</si>
  <si>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</si>
  <si>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</si>
  <si>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</si>
  <si>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</si>
  <si>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</si>
  <si>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</si>
  <si>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</si>
  <si>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</si>
  <si>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</si>
  <si>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</si>
  <si>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</si>
  <si>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</si>
  <si>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</si>
  <si>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</si>
  <si>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</si>
  <si>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</si>
  <si>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</si>
  <si>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</si>
  <si>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</si>
  <si>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</si>
  <si>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</si>
  <si>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</si>
  <si>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</si>
  <si>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</si>
  <si>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</si>
  <si>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</si>
  <si>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</si>
  <si>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</si>
  <si>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</si>
  <si>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</si>
  <si>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</si>
  <si>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</si>
  <si>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</si>
  <si>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</si>
  <si>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</si>
  <si>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</si>
  <si>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</si>
  <si>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</si>
  <si>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</si>
  <si>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</si>
  <si>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</si>
  <si>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</si>
  <si>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</si>
  <si>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</si>
  <si>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</si>
  <si>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</si>
  <si>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</si>
  <si>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</si>
  <si>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</si>
  <si>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</si>
  <si>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</si>
  <si>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</si>
  <si>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</si>
  <si>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</si>
  <si>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</si>
  <si>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</si>
  <si>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</si>
  <si>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</si>
  <si>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</si>
  <si>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</si>
  <si>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</si>
  <si>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</si>
  <si>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</si>
  <si>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</si>
  <si>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</si>
  <si>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</si>
  <si>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</si>
  <si>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</si>
  <si>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</si>
  <si>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</si>
  <si>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</si>
  <si>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</si>
  <si>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</si>
  <si>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</si>
  <si>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</si>
  <si>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</si>
  <si>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</si>
  <si>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</si>
  <si>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</si>
  <si>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</si>
  <si>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2015. évi előirányzat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</si>
  <si>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</si>
  <si>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</si>
  <si>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</si>
  <si>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</si>
  <si>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</si>
  <si>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</si>
  <si>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</si>
  <si>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</si>
  <si>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Likviditási célú hitelek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</si>
  <si>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</si>
  <si>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</si>
  <si>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</si>
  <si>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</si>
  <si>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</si>
  <si>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</si>
  <si>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</si>
  <si>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</si>
  <si>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</si>
  <si>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</si>
  <si>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</si>
  <si>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</si>
  <si>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</si>
  <si>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</si>
  <si>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</si>
  <si>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</si>
  <si>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Pénzügyi lízing kiadásai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</si>
  <si>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</si>
  <si>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</si>
  <si>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</si>
  <si>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</si>
  <si>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Osztalék, a koncessziós díj és a hozambevétel</t>
  </si>
  <si>
    <t>2015. évi eredeti előirányzat</t>
  </si>
  <si>
    <t>2015. évi módosított előirányzat</t>
  </si>
  <si>
    <t>2015. évi Teljesítés</t>
  </si>
  <si>
    <t>Működési célú támogatások ÁH-on belül</t>
  </si>
  <si>
    <t>Felhalmozási célú támogatások ÁH-on belül</t>
  </si>
  <si>
    <t>Működési bevételek</t>
  </si>
  <si>
    <t>K I M U T A T Á S
a 2015. évben céljelleggel juttatott támogatásokról</t>
  </si>
  <si>
    <t xml:space="preserve"> 10.</t>
  </si>
  <si>
    <t>BEVÉTELEK ÖSSZESEN: (9+16)</t>
  </si>
  <si>
    <t>Összes bevétel, kiadás</t>
  </si>
  <si>
    <t>ÖSSZESEN</t>
  </si>
  <si>
    <t>011130</t>
  </si>
  <si>
    <t>Önkormányzatok és Önk.Hiv. Jogalkotó és ált.igazg.tev.</t>
  </si>
  <si>
    <t>013320</t>
  </si>
  <si>
    <t>Köztemető-fenntartás és működtetés</t>
  </si>
  <si>
    <t>013350</t>
  </si>
  <si>
    <t>016080</t>
  </si>
  <si>
    <t>Kiemelt állami és önkormányzati rendezvények</t>
  </si>
  <si>
    <t>018010</t>
  </si>
  <si>
    <t>Önkormányzatok elszámolásai a központi költségvetéssel</t>
  </si>
  <si>
    <t>041233</t>
  </si>
  <si>
    <t>Hosszabb időtartamú közfoglalkoztatás</t>
  </si>
  <si>
    <t>041237</t>
  </si>
  <si>
    <t>Közfoglalkoztatási mintaprogram</t>
  </si>
  <si>
    <t>045160</t>
  </si>
  <si>
    <t>Közutak, hidak,alagutak üzemeltetése,fenntartása</t>
  </si>
  <si>
    <t>064010</t>
  </si>
  <si>
    <t>Közvilágítás</t>
  </si>
  <si>
    <t>066010</t>
  </si>
  <si>
    <t>Zöldterület-kezelés</t>
  </si>
  <si>
    <t>066020</t>
  </si>
  <si>
    <t>Város-,községgazdálkodási egyéb szolgáltatások</t>
  </si>
  <si>
    <t>072111</t>
  </si>
  <si>
    <t>Háziorvosi alapellátás</t>
  </si>
  <si>
    <t>072311</t>
  </si>
  <si>
    <t>Fogorvosi alapellátás</t>
  </si>
  <si>
    <t>074031</t>
  </si>
  <si>
    <t>Család és nővédelmi eü.gondozás</t>
  </si>
  <si>
    <t>082091</t>
  </si>
  <si>
    <t>Közművelődés-közösségi és társadalmi részvétel fejlesztése</t>
  </si>
  <si>
    <t>Civil szervezetek működési támogatása</t>
  </si>
  <si>
    <t>084031</t>
  </si>
  <si>
    <t>101150</t>
  </si>
  <si>
    <t>Betegséggel kapcs.pénzbeli ellátások,támogatások</t>
  </si>
  <si>
    <t>103010</t>
  </si>
  <si>
    <t>Elhunyt személyek hátramaradottainak pénzbeli ellátása</t>
  </si>
  <si>
    <t>105010</t>
  </si>
  <si>
    <t>Munkanélküli aktív korúak ellátásai</t>
  </si>
  <si>
    <t>106020</t>
  </si>
  <si>
    <t>Lakásfenntartással,lakhatással összefüggő ellátások</t>
  </si>
  <si>
    <t>107052</t>
  </si>
  <si>
    <t>107060</t>
  </si>
  <si>
    <t>Egyéb szoc.pénzbeli és természetb.ellátások,támogatások</t>
  </si>
  <si>
    <t>2017.</t>
  </si>
  <si>
    <t>Felhasználás
2014. XII.31-ig</t>
  </si>
  <si>
    <t xml:space="preserve">
2015. év utáni szükséglet
</t>
  </si>
  <si>
    <t>2015. év utáni szükséglet
(6=2 - 4 - 5)</t>
  </si>
  <si>
    <t>COFOG</t>
  </si>
  <si>
    <t>Megnevezése</t>
  </si>
  <si>
    <t>Központi,irányítószervi támogatások folyósítása</t>
  </si>
  <si>
    <t>Előirányzat-felhasználási terv
2015. évre</t>
  </si>
  <si>
    <t>Önkorm.vagyonnal való gazdálkodással kapcs.feladatok Nem lakó ingatlan</t>
  </si>
  <si>
    <t>Önkorm.vagyonnal való gazdálkodással kapcs.feladatok                                                              Lakó ingatlan</t>
  </si>
  <si>
    <t>041232</t>
  </si>
  <si>
    <t>Start minta program közfoglalkoztatás</t>
  </si>
  <si>
    <t>Város-,községgazdálkodási egyéb szolgáltatások KARBANTARTÓK</t>
  </si>
  <si>
    <t>Háziorvosi ügyelet</t>
  </si>
  <si>
    <t>072112</t>
  </si>
  <si>
    <t>074032</t>
  </si>
  <si>
    <t>081030</t>
  </si>
  <si>
    <t>Sportlétesítmények, edzőtáborok működtetése és fejlesztése</t>
  </si>
  <si>
    <t>081061</t>
  </si>
  <si>
    <t>Szabadidős park,fürdő és strand szolgálat</t>
  </si>
  <si>
    <t>082044</t>
  </si>
  <si>
    <t>Könyvtári szolgálat</t>
  </si>
  <si>
    <t>096010</t>
  </si>
  <si>
    <t>096020</t>
  </si>
  <si>
    <t>Óvodai intézményi étkeztetés</t>
  </si>
  <si>
    <t>Iskolai intézményi étkezés</t>
  </si>
  <si>
    <t>900080</t>
  </si>
  <si>
    <t>Munkahelyi étkezés</t>
  </si>
  <si>
    <t>098010</t>
  </si>
  <si>
    <t>Oktatás igazgatás</t>
  </si>
  <si>
    <t>900020</t>
  </si>
  <si>
    <t>Önkormányzatok funkcióra nem sorolható bevételei Áht-n kívülről</t>
  </si>
  <si>
    <t>Jászboldogháza Községi Önkormányzat 2015. évi Költségvetésének Összevont mérlege</t>
  </si>
  <si>
    <t>Jászboldogháza Községi Önkormányzat 2015. évi Költségvetés önként vállalt feladatainak mérlege</t>
  </si>
  <si>
    <t>Jászboldogháza Községi Önkormányzat 2015. évi Költségvetés Állami(Államigazgatási)feladatok mérlege</t>
  </si>
  <si>
    <t>Jászboldogháza Önkormányzat adósságot keletkeztető ügyletekből és kezességvállalásokból fennálló kötelezettségei</t>
  </si>
  <si>
    <t>Jászboldogháza Önkormányzat saját bevételeinek részletezése az adósságot keletkeztető ügyletből származó tárgyévi fizetési kötelezettség megállapításához</t>
  </si>
  <si>
    <t>Jászboldogháza Önkormányzat 2015. évi adósságot keletkeztető fejlesztési céljai</t>
  </si>
  <si>
    <t>Jászboldogháza Községi Önkormányzat</t>
  </si>
  <si>
    <t>69500194-11026747</t>
  </si>
  <si>
    <t>Éves eredeti kiadási előirányzat: 179040 ezer Ft</t>
  </si>
  <si>
    <t>Jászboldogháza, 2015. január hó 1 nap</t>
  </si>
  <si>
    <t>JKHK</t>
  </si>
  <si>
    <t>tagdíj</t>
  </si>
  <si>
    <t>Jászsági Önkormányzatok Szövetsége</t>
  </si>
  <si>
    <t>Támogatás összege</t>
  </si>
  <si>
    <t>Támogatás teljesítési összege</t>
  </si>
  <si>
    <t>közoktatási hozzájárulás</t>
  </si>
  <si>
    <t>Jászalsószentgyörgy Óvodai Társulás</t>
  </si>
  <si>
    <t>Jászsági Ivóvízminőségjavító Önkormányzati Társulás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</si>
  <si>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</si>
  <si>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</si>
  <si>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1,74</t>
  </si>
  <si>
    <t>település üzemeltetési normatívák</t>
  </si>
  <si>
    <t xml:space="preserve"> - zöldterületkarbantartás</t>
  </si>
  <si>
    <t xml:space="preserve"> - közvilágítás</t>
  </si>
  <si>
    <t xml:space="preserve"> - köztemető fenntartása</t>
  </si>
  <si>
    <t xml:space="preserve"> - közutak, hidak fenntartása</t>
  </si>
  <si>
    <t xml:space="preserve"> - egyéb önkormányzati feladatok támogatása</t>
  </si>
  <si>
    <t xml:space="preserve"> - gyermekétkeztetés  üzemeltetés támogatása</t>
  </si>
  <si>
    <t xml:space="preserve"> - pénzbeni ellátásokhoz hozzájárulás</t>
  </si>
  <si>
    <t xml:space="preserve"> - gyermekjóléti szolgálat</t>
  </si>
  <si>
    <t xml:space="preserve"> - könyvtári és közművelődési feladatok támogatása</t>
  </si>
  <si>
    <t xml:space="preserve"> - lakott külterülettel kapcsolatos feladatok támogatása</t>
  </si>
  <si>
    <t xml:space="preserve"> - gyermekétkeztetés támogatása- dolgozói bértámogatás</t>
  </si>
  <si>
    <t>Acélltíltó ( tó)</t>
  </si>
  <si>
    <t>Jászsági Szochiális Társulás</t>
  </si>
  <si>
    <t>1.számú tájékoztató</t>
  </si>
  <si>
    <t>2.számú tájékoztató</t>
  </si>
  <si>
    <t>3.számú tájékoztató</t>
  </si>
  <si>
    <t>Ifjúság-egészségügyi gondozás</t>
  </si>
  <si>
    <t xml:space="preserve">                      Jászboldogháza Községi Önkormányzat 2015. évi Költségvetés kötelező feladatainak mérlege</t>
  </si>
  <si>
    <r>
      <t xml:space="preserve">   Működési költségvetés kiadásai </t>
    </r>
    <r>
      <rPr>
        <sz val="16"/>
        <rFont val="Times New Roman CE"/>
        <charset val="238"/>
      </rPr>
      <t>(1.1+…+1.5.)</t>
    </r>
  </si>
  <si>
    <r>
      <t xml:space="preserve">   Felhalmozási költségvetés kiadásai </t>
    </r>
    <r>
      <rPr>
        <sz val="16"/>
        <rFont val="Times New Roman CE"/>
        <charset val="238"/>
      </rPr>
      <t>(2.1.+2.3.+2.5.)</t>
    </r>
  </si>
  <si>
    <t>1.1.melléklet 2/2015.(II.24.) önkormányzati rendelethez</t>
  </si>
  <si>
    <t>1.2.melléklet a 2/2015.(II.24.) önkormányzati rendelethez</t>
  </si>
  <si>
    <t>1.3.melléklet a 2/2015.(II.24.) önkormányzati rendelethez</t>
  </si>
  <si>
    <t>1.4.melléklet a 2/2015.(II.24.) önkormányzati rendelethez</t>
  </si>
  <si>
    <t xml:space="preserve">2.1. melléklet a 2/2015.(II.24.) önkormányzati rendelethez     </t>
  </si>
  <si>
    <t xml:space="preserve">2.2. melléklet a 2/2015.(II.24.) önkormányzati rendelethez     </t>
  </si>
  <si>
    <t>5.melléklet a 2/2015.(II.24.)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</si>
</sst>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</numFmts>
  <fonts count="64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b/>
      <sz val="14"/>
      <color indexed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indexed="10"/>
      <name val="Times New Roman CE"/>
      <charset val="238"/>
    </font>
    <font>
      <i/>
      <sz val="11"/>
      <name val="Times New Roman CE"/>
      <charset val="238"/>
    </font>
    <font>
      <sz val="10"/>
      <name val="Times New Roman CE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38"/>
    </font>
    <font>
      <b/>
      <sz val="14"/>
      <name val="Times New Roman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6"/>
      <name val="Verdana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 CE"/>
      <charset val="238"/>
    </font>
    <font>
      <b/>
      <sz val="16"/>
      <name val="Times New Roman CE"/>
      <charset val="238"/>
    </font>
    <font>
      <b/>
      <sz val="18"/>
      <name val="Times New Roman CE"/>
      <family val="1"/>
      <charset val="238"/>
    </font>
    <font>
      <sz val="18"/>
      <name val="Times New Roman CE"/>
      <family val="1"/>
      <charset val="238"/>
    </font>
    <font>
      <b/>
      <sz val="18"/>
      <name val="Times New Roman CE"/>
      <charset val="238"/>
    </font>
    <font>
      <b/>
      <sz val="18"/>
      <name val="Times New Roman"/>
      <family val="1"/>
      <charset val="238"/>
    </font>
    <font>
      <sz val="18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2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0" fontId="20" fillId="0" borderId="2" xfId="4" applyFont="1" applyFill="1" applyBorder="1" applyAlignment="1" applyProtection="1">
      <alignment vertical="center" wrapText="1"/>
    </xf>
    <xf numFmtId="0" fontId="29" fillId="0" borderId="3" xfId="0" applyFont="1" applyBorder="1" applyAlignment="1" applyProtection="1">
      <alignment horizontal="left" vertical="center" indent="1"/>
      <protection locked="0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0" fillId="0" borderId="1" xfId="4" applyFont="1" applyFill="1" applyBorder="1" applyAlignment="1" applyProtection="1">
      <alignment horizontal="center" vertical="center" wrapText="1"/>
    </xf>
    <xf numFmtId="0" fontId="20" fillId="0" borderId="2" xfId="4" applyFont="1" applyFill="1" applyBorder="1" applyAlignment="1" applyProtection="1">
      <alignment horizontal="center" vertical="center" wrapText="1"/>
    </xf>
    <xf numFmtId="0" fontId="20" fillId="0" borderId="5" xfId="4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indent="1"/>
    </xf>
    <xf numFmtId="0" fontId="8" fillId="0" borderId="5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7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0" fillId="0" borderId="2" xfId="0" applyNumberFormat="1" applyFont="1" applyFill="1" applyBorder="1" applyAlignment="1" applyProtection="1">
      <alignment vertical="center" wrapText="1"/>
    </xf>
    <xf numFmtId="164" fontId="20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" xfId="0" applyNumberFormat="1" applyFont="1" applyFill="1" applyBorder="1" applyAlignment="1" applyProtection="1">
      <alignment vertical="center" wrapText="1"/>
      <protection locked="0"/>
    </xf>
    <xf numFmtId="1" fontId="19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10" xfId="0" applyNumberFormat="1" applyFont="1" applyFill="1" applyBorder="1" applyAlignment="1" applyProtection="1">
      <alignment vertical="center" wrapText="1"/>
    </xf>
    <xf numFmtId="164" fontId="1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" xfId="0" applyNumberFormat="1" applyFont="1" applyFill="1" applyBorder="1" applyAlignment="1" applyProtection="1">
      <alignment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" xfId="0" applyFont="1" applyFill="1" applyBorder="1" applyAlignment="1">
      <alignment horizontal="center" vertical="center" wrapText="1"/>
    </xf>
    <xf numFmtId="164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7" xfId="5" applyFont="1" applyFill="1" applyBorder="1" applyAlignment="1" applyProtection="1">
      <alignment horizontal="center" vertical="center" wrapText="1"/>
    </xf>
    <xf numFmtId="0" fontId="30" fillId="0" borderId="18" xfId="5" applyFont="1" applyFill="1" applyBorder="1" applyAlignment="1" applyProtection="1">
      <alignment horizontal="center" vertical="center"/>
    </xf>
    <xf numFmtId="0" fontId="30" fillId="0" borderId="19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4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164" fontId="20" fillId="2" borderId="2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vertical="center" wrapText="1"/>
    </xf>
    <xf numFmtId="0" fontId="29" fillId="0" borderId="21" xfId="0" applyFont="1" applyFill="1" applyBorder="1" applyAlignment="1" applyProtection="1">
      <alignment vertical="center" wrapText="1"/>
      <protection locked="0"/>
    </xf>
    <xf numFmtId="0" fontId="28" fillId="0" borderId="2" xfId="4" applyFont="1" applyFill="1" applyBorder="1" applyAlignment="1" applyProtection="1">
      <alignment horizontal="left" vertical="center" wrapText="1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6" xfId="4" applyFont="1" applyFill="1" applyBorder="1" applyAlignment="1">
      <alignment horizontal="center" vertical="center"/>
    </xf>
    <xf numFmtId="0" fontId="31" fillId="0" borderId="4" xfId="4" applyFont="1" applyFill="1" applyBorder="1" applyAlignment="1">
      <alignment horizontal="center" vertical="center" wrapText="1"/>
    </xf>
    <xf numFmtId="0" fontId="15" fillId="0" borderId="25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2" xfId="4" applyFont="1" applyFill="1" applyBorder="1" applyAlignment="1">
      <alignment horizontal="center" vertical="center"/>
    </xf>
    <xf numFmtId="0" fontId="31" fillId="0" borderId="2" xfId="4" applyFont="1" applyFill="1" applyBorder="1"/>
    <xf numFmtId="166" fontId="15" fillId="0" borderId="14" xfId="1" applyNumberFormat="1" applyFont="1" applyFill="1" applyBorder="1"/>
    <xf numFmtId="166" fontId="15" fillId="0" borderId="10" xfId="1" applyNumberFormat="1" applyFont="1" applyFill="1" applyBorder="1"/>
    <xf numFmtId="166" fontId="15" fillId="0" borderId="2" xfId="4" applyNumberFormat="1" applyFont="1" applyFill="1" applyBorder="1"/>
    <xf numFmtId="166" fontId="15" fillId="0" borderId="5" xfId="4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39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0" fillId="0" borderId="0" xfId="0" applyFont="1" applyFill="1"/>
    <xf numFmtId="164" fontId="29" fillId="0" borderId="21" xfId="0" applyNumberFormat="1" applyFont="1" applyFill="1" applyBorder="1" applyAlignment="1" applyProtection="1">
      <alignment vertical="center"/>
      <protection locked="0"/>
    </xf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6" fontId="15" fillId="0" borderId="21" xfId="1" applyNumberFormat="1" applyFont="1" applyFill="1" applyBorder="1" applyProtection="1">
      <protection locked="0"/>
    </xf>
    <xf numFmtId="0" fontId="15" fillId="0" borderId="3" xfId="4" applyFont="1" applyFill="1" applyBorder="1" applyProtection="1">
      <protection locked="0"/>
    </xf>
    <xf numFmtId="166" fontId="15" fillId="0" borderId="3" xfId="1" applyNumberFormat="1" applyFont="1" applyFill="1" applyBorder="1" applyProtection="1">
      <protection locked="0"/>
    </xf>
    <xf numFmtId="0" fontId="15" fillId="0" borderId="4" xfId="4" applyFont="1" applyFill="1" applyBorder="1" applyProtection="1">
      <protection locked="0"/>
    </xf>
    <xf numFmtId="166" fontId="15" fillId="0" borderId="4" xfId="1" applyNumberFormat="1" applyFont="1" applyFill="1" applyBorder="1" applyProtection="1">
      <protection locked="0"/>
    </xf>
    <xf numFmtId="0" fontId="28" fillId="0" borderId="24" xfId="4" applyFont="1" applyFill="1" applyBorder="1" applyAlignment="1" applyProtection="1">
      <alignment horizontal="center" vertical="center" wrapText="1"/>
    </xf>
    <xf numFmtId="0" fontId="28" fillId="0" borderId="26" xfId="4" applyFont="1" applyFill="1" applyBorder="1" applyAlignment="1" applyProtection="1">
      <alignment horizontal="center" vertical="center" wrapText="1"/>
    </xf>
    <xf numFmtId="0" fontId="28" fillId="0" borderId="27" xfId="4" applyFont="1" applyFill="1" applyBorder="1" applyAlignment="1" applyProtection="1">
      <alignment horizontal="center" vertical="center" wrapText="1"/>
    </xf>
    <xf numFmtId="0" fontId="29" fillId="0" borderId="1" xfId="4" applyFont="1" applyFill="1" applyBorder="1" applyAlignment="1" applyProtection="1">
      <alignment horizontal="center" vertical="center"/>
    </xf>
    <xf numFmtId="0" fontId="29" fillId="0" borderId="2" xfId="4" applyFont="1" applyFill="1" applyBorder="1" applyAlignment="1" applyProtection="1">
      <alignment horizontal="center" vertical="center"/>
    </xf>
    <xf numFmtId="0" fontId="29" fillId="0" borderId="5" xfId="4" applyFont="1" applyFill="1" applyBorder="1" applyAlignment="1" applyProtection="1">
      <alignment horizontal="center" vertical="center"/>
    </xf>
    <xf numFmtId="166" fontId="28" fillId="0" borderId="5" xfId="1" applyNumberFormat="1" applyFont="1" applyFill="1" applyBorder="1" applyProtection="1"/>
    <xf numFmtId="166" fontId="29" fillId="0" borderId="5" xfId="1" applyNumberFormat="1" applyFont="1" applyFill="1" applyBorder="1" applyProtection="1"/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2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left" vertical="center" wrapText="1" indent="1"/>
    </xf>
    <xf numFmtId="0" fontId="26" fillId="0" borderId="23" xfId="0" applyFont="1" applyFill="1" applyBorder="1" applyAlignment="1" applyProtection="1">
      <alignment horizontal="left" vertical="center" wrapText="1" indent="1"/>
    </xf>
    <xf numFmtId="0" fontId="26" fillId="0" borderId="23" xfId="0" applyFont="1" applyFill="1" applyBorder="1" applyAlignment="1" applyProtection="1">
      <alignment horizontal="left" vertical="center" wrapText="1" indent="8"/>
    </xf>
    <xf numFmtId="0" fontId="29" fillId="0" borderId="21" xfId="0" applyFont="1" applyFill="1" applyBorder="1" applyAlignment="1" applyProtection="1">
      <alignment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30" fillId="0" borderId="8" xfId="0" applyFont="1" applyFill="1" applyBorder="1" applyAlignment="1" applyProtection="1">
      <alignment vertical="center" wrapText="1"/>
    </xf>
    <xf numFmtId="164" fontId="28" fillId="0" borderId="8" xfId="0" applyNumberFormat="1" applyFont="1" applyFill="1" applyBorder="1" applyAlignment="1" applyProtection="1">
      <alignment vertical="center" wrapText="1"/>
    </xf>
    <xf numFmtId="164" fontId="28" fillId="0" borderId="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6" xfId="0" applyFont="1" applyBorder="1" applyAlignment="1" applyProtection="1">
      <alignment horizontal="right" vertical="center" indent="1"/>
    </xf>
    <xf numFmtId="0" fontId="29" fillId="0" borderId="12" xfId="0" applyFont="1" applyBorder="1" applyAlignment="1" applyProtection="1">
      <alignment horizontal="right" vertical="center" indent="1"/>
    </xf>
    <xf numFmtId="164" fontId="15" fillId="3" borderId="28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24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22" fillId="0" borderId="0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right" vertical="top"/>
      <protection locked="0"/>
    </xf>
    <xf numFmtId="0" fontId="40" fillId="0" borderId="0" xfId="0" applyFont="1" applyFill="1" applyProtection="1"/>
    <xf numFmtId="0" fontId="29" fillId="0" borderId="25" xfId="0" applyFont="1" applyFill="1" applyBorder="1" applyAlignment="1" applyProtection="1">
      <alignment horizontal="center" vertical="center"/>
    </xf>
    <xf numFmtId="164" fontId="28" fillId="0" borderId="14" xfId="0" applyNumberFormat="1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horizontal="center" vertical="center"/>
    </xf>
    <xf numFmtId="164" fontId="28" fillId="0" borderId="10" xfId="0" applyNumberFormat="1" applyFont="1" applyFill="1" applyBorder="1" applyAlignment="1" applyProtection="1">
      <alignment vertical="center"/>
    </xf>
    <xf numFmtId="0" fontId="29" fillId="0" borderId="12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vertical="center" wrapText="1"/>
    </xf>
    <xf numFmtId="164" fontId="28" fillId="0" borderId="13" xfId="0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vertical="center" wrapText="1"/>
    </xf>
    <xf numFmtId="164" fontId="28" fillId="0" borderId="2" xfId="0" applyNumberFormat="1" applyFont="1" applyFill="1" applyBorder="1" applyAlignment="1" applyProtection="1">
      <alignment vertical="center"/>
    </xf>
    <xf numFmtId="164" fontId="28" fillId="0" borderId="5" xfId="0" applyNumberFormat="1" applyFont="1" applyFill="1" applyBorder="1" applyAlignment="1" applyProtection="1">
      <alignment vertical="center"/>
    </xf>
    <xf numFmtId="0" fontId="0" fillId="0" borderId="30" xfId="0" applyFill="1" applyBorder="1" applyProtection="1"/>
    <xf numFmtId="0" fontId="6" fillId="0" borderId="30" xfId="0" applyFont="1" applyFill="1" applyBorder="1" applyAlignment="1" applyProtection="1">
      <alignment horizontal="center"/>
    </xf>
    <xf numFmtId="0" fontId="40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8" fillId="0" borderId="2" xfId="5" applyFont="1" applyFill="1" applyBorder="1" applyAlignment="1" applyProtection="1">
      <alignment horizontal="left" indent="1"/>
    </xf>
    <xf numFmtId="0" fontId="25" fillId="0" borderId="17" xfId="0" applyFont="1" applyFill="1" applyBorder="1" applyAlignment="1" applyProtection="1">
      <alignment horizontal="center" vertical="center" wrapText="1"/>
    </xf>
    <xf numFmtId="164" fontId="20" fillId="0" borderId="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0" fontId="6" fillId="0" borderId="31" xfId="0" applyFont="1" applyFill="1" applyBorder="1" applyAlignment="1" applyProtection="1">
      <alignment horizontal="right" vertical="center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" xfId="0" applyNumberFormat="1" applyFont="1" applyFill="1" applyBorder="1" applyAlignment="1" applyProtection="1">
      <alignment horizontal="centerContinuous" vertical="center" wrapText="1"/>
    </xf>
    <xf numFmtId="164" fontId="8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8" xfId="0" applyNumberFormat="1" applyFont="1" applyFill="1" applyBorder="1" applyAlignment="1" applyProtection="1">
      <alignment horizontal="center" vertical="center" wrapText="1"/>
    </xf>
    <xf numFmtId="164" fontId="28" fillId="0" borderId="1" xfId="0" applyNumberFormat="1" applyFont="1" applyFill="1" applyBorder="1" applyAlignment="1" applyProtection="1">
      <alignment horizontal="center" vertical="center" wrapText="1"/>
    </xf>
    <xf numFmtId="164" fontId="28" fillId="0" borderId="2" xfId="0" applyNumberFormat="1" applyFont="1" applyFill="1" applyBorder="1" applyAlignment="1" applyProtection="1">
      <alignment horizontal="center" vertical="center" wrapText="1"/>
    </xf>
    <xf numFmtId="164" fontId="28" fillId="0" borderId="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31" fillId="0" borderId="28" xfId="0" applyNumberFormat="1" applyFont="1" applyFill="1" applyBorder="1" applyAlignment="1" applyProtection="1">
      <alignment horizontal="left" vertical="center" wrapText="1" indent="1"/>
    </xf>
    <xf numFmtId="164" fontId="31" fillId="0" borderId="1" xfId="0" applyNumberFormat="1" applyFont="1" applyFill="1" applyBorder="1" applyAlignment="1" applyProtection="1">
      <alignment horizontal="left" vertical="center" wrapText="1" indent="1"/>
    </xf>
    <xf numFmtId="164" fontId="31" fillId="0" borderId="3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9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right"/>
    </xf>
    <xf numFmtId="0" fontId="25" fillId="0" borderId="8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164" fontId="2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center" vertical="center" wrapText="1"/>
    </xf>
    <xf numFmtId="0" fontId="22" fillId="0" borderId="28" xfId="4" applyFont="1" applyFill="1" applyBorder="1"/>
    <xf numFmtId="0" fontId="2" fillId="0" borderId="28" xfId="4" applyFont="1" applyFill="1" applyBorder="1"/>
    <xf numFmtId="0" fontId="29" fillId="0" borderId="34" xfId="0" applyFont="1" applyBorder="1" applyAlignment="1" applyProtection="1">
      <alignment horizontal="left" vertical="center" indent="1"/>
      <protection locked="0"/>
    </xf>
    <xf numFmtId="0" fontId="22" fillId="0" borderId="21" xfId="4" applyFont="1" applyFill="1" applyBorder="1" applyProtection="1">
      <protection locked="0"/>
    </xf>
    <xf numFmtId="166" fontId="15" fillId="0" borderId="0" xfId="1" applyNumberFormat="1" applyFont="1" applyFill="1" applyBorder="1" applyProtection="1">
      <protection locked="0"/>
    </xf>
    <xf numFmtId="3" fontId="29" fillId="0" borderId="35" xfId="0" applyNumberFormat="1" applyFont="1" applyBorder="1" applyAlignment="1" applyProtection="1">
      <alignment horizontal="left" vertical="center" indent="1"/>
      <protection locked="0"/>
    </xf>
    <xf numFmtId="3" fontId="31" fillId="0" borderId="32" xfId="0" applyNumberFormat="1" applyFont="1" applyFill="1" applyBorder="1" applyAlignment="1" applyProtection="1">
      <alignment horizontal="right" vertical="center" indent="1"/>
    </xf>
    <xf numFmtId="3" fontId="29" fillId="0" borderId="28" xfId="0" applyNumberFormat="1" applyFont="1" applyBorder="1" applyAlignment="1" applyProtection="1">
      <alignment horizontal="left" vertical="center" inden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0" fontId="12" fillId="0" borderId="0" xfId="4" applyFill="1" applyAlignment="1">
      <alignment horizontal="right"/>
    </xf>
    <xf numFmtId="0" fontId="6" fillId="0" borderId="31" xfId="0" applyFont="1" applyFill="1" applyBorder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 vertical="center"/>
    </xf>
    <xf numFmtId="0" fontId="12" fillId="0" borderId="0" xfId="4" applyFill="1" applyProtection="1"/>
    <xf numFmtId="0" fontId="20" fillId="0" borderId="17" xfId="4" applyFont="1" applyFill="1" applyBorder="1" applyAlignment="1" applyProtection="1">
      <alignment horizontal="center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2" fillId="0" borderId="0" xfId="4" applyFont="1" applyFill="1" applyProtection="1"/>
    <xf numFmtId="0" fontId="15" fillId="0" borderId="0" xfId="4" applyFont="1" applyFill="1" applyProtection="1"/>
    <xf numFmtId="0" fontId="12" fillId="0" borderId="0" xfId="4" applyFill="1" applyAlignment="1" applyProtection="1"/>
    <xf numFmtId="164" fontId="25" fillId="0" borderId="5" xfId="0" quotePrefix="1" applyNumberFormat="1" applyFont="1" applyBorder="1" applyAlignment="1" applyProtection="1">
      <alignment horizontal="right" vertical="center" wrapText="1" indent="1"/>
    </xf>
    <xf numFmtId="0" fontId="12" fillId="0" borderId="0" xfId="4" applyFill="1" applyBorder="1" applyProtection="1"/>
    <xf numFmtId="164" fontId="8" fillId="0" borderId="5" xfId="0" applyNumberFormat="1" applyFont="1" applyFill="1" applyBorder="1" applyAlignment="1" applyProtection="1">
      <alignment horizontal="centerContinuous" vertical="center" wrapText="1"/>
    </xf>
    <xf numFmtId="49" fontId="22" fillId="0" borderId="25" xfId="4" applyNumberFormat="1" applyFont="1" applyFill="1" applyBorder="1" applyAlignment="1" applyProtection="1">
      <alignment horizontal="center" vertical="center" wrapText="1"/>
    </xf>
    <xf numFmtId="49" fontId="22" fillId="0" borderId="6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wrapText="1"/>
    </xf>
    <xf numFmtId="0" fontId="26" fillId="0" borderId="25" xfId="0" applyFont="1" applyBorder="1" applyAlignment="1" applyProtection="1">
      <alignment horizontal="center" wrapText="1"/>
    </xf>
    <xf numFmtId="0" fontId="26" fillId="0" borderId="6" xfId="0" applyFont="1" applyBorder="1" applyAlignment="1" applyProtection="1">
      <alignment horizontal="center" wrapText="1"/>
    </xf>
    <xf numFmtId="0" fontId="26" fillId="0" borderId="12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horizontal="center" wrapText="1"/>
    </xf>
    <xf numFmtId="49" fontId="22" fillId="0" borderId="24" xfId="4" applyNumberFormat="1" applyFont="1" applyFill="1" applyBorder="1" applyAlignment="1" applyProtection="1">
      <alignment horizontal="center" vertic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36" xfId="4" applyNumberFormat="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49" fontId="7" fillId="0" borderId="0" xfId="0" applyNumberFormat="1" applyFont="1" applyFill="1" applyAlignment="1">
      <alignment vertical="center"/>
    </xf>
    <xf numFmtId="0" fontId="29" fillId="0" borderId="34" xfId="0" applyFont="1" applyBorder="1" applyAlignment="1" applyProtection="1">
      <alignment horizontal="right" vertical="center" indent="1"/>
      <protection locked="0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 indent="1"/>
    </xf>
    <xf numFmtId="49" fontId="15" fillId="0" borderId="28" xfId="0" applyNumberFormat="1" applyFont="1" applyFill="1" applyBorder="1" applyAlignment="1">
      <alignment vertical="center"/>
    </xf>
    <xf numFmtId="49" fontId="15" fillId="0" borderId="28" xfId="0" applyNumberFormat="1" applyFont="1" applyFill="1" applyBorder="1" applyAlignment="1" applyProtection="1">
      <alignment horizontal="right" vertical="center" indent="1"/>
    </xf>
    <xf numFmtId="49" fontId="15" fillId="0" borderId="5" xfId="0" applyNumberFormat="1" applyFont="1" applyFill="1" applyBorder="1" applyAlignment="1" applyProtection="1">
      <alignment horizontal="right" vertical="center" indent="1"/>
    </xf>
    <xf numFmtId="49" fontId="15" fillId="0" borderId="27" xfId="0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right" vertical="center" indent="1"/>
    </xf>
    <xf numFmtId="0" fontId="12" fillId="0" borderId="21" xfId="0" applyFont="1" applyBorder="1" applyAlignment="1" applyProtection="1">
      <alignment horizontal="left" vertical="center" indent="1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 wrapText="1"/>
    </xf>
    <xf numFmtId="3" fontId="12" fillId="0" borderId="39" xfId="0" applyNumberFormat="1" applyFont="1" applyBorder="1" applyAlignment="1" applyProtection="1">
      <alignment horizontal="center" vertical="center"/>
      <protection locked="0"/>
    </xf>
    <xf numFmtId="3" fontId="12" fillId="0" borderId="34" xfId="0" applyNumberFormat="1" applyFont="1" applyBorder="1" applyAlignment="1" applyProtection="1">
      <alignment horizontal="center" vertical="center"/>
      <protection locked="0"/>
    </xf>
    <xf numFmtId="3" fontId="29" fillId="0" borderId="34" xfId="0" applyNumberFormat="1" applyFont="1" applyBorder="1" applyAlignment="1" applyProtection="1">
      <alignment horizontal="right" vertical="center" indent="1"/>
      <protection locked="0"/>
    </xf>
    <xf numFmtId="3" fontId="40" fillId="0" borderId="40" xfId="0" applyNumberFormat="1" applyFont="1" applyBorder="1" applyAlignment="1" applyProtection="1">
      <alignment horizontal="right" vertical="center" indent="1"/>
      <protection locked="0"/>
    </xf>
    <xf numFmtId="3" fontId="40" fillId="0" borderId="41" xfId="0" applyNumberFormat="1" applyFont="1" applyBorder="1" applyAlignment="1" applyProtection="1">
      <alignment horizontal="right" vertical="center" indent="1"/>
      <protection locked="0"/>
    </xf>
    <xf numFmtId="3" fontId="12" fillId="0" borderId="41" xfId="0" applyNumberFormat="1" applyFont="1" applyBorder="1" applyAlignment="1" applyProtection="1">
      <alignment horizontal="right" vertical="center" indent="1"/>
      <protection locked="0"/>
    </xf>
    <xf numFmtId="3" fontId="29" fillId="0" borderId="41" xfId="0" applyNumberFormat="1" applyFont="1" applyBorder="1" applyAlignment="1" applyProtection="1">
      <alignment horizontal="right" vertical="center" indent="1"/>
      <protection locked="0"/>
    </xf>
    <xf numFmtId="3" fontId="29" fillId="0" borderId="41" xfId="0" applyNumberFormat="1" applyFont="1" applyFill="1" applyBorder="1" applyAlignment="1" applyProtection="1">
      <alignment horizontal="right" vertical="center" indent="1"/>
      <protection locked="0"/>
    </xf>
    <xf numFmtId="3" fontId="29" fillId="0" borderId="42" xfId="0" applyNumberFormat="1" applyFont="1" applyFill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8" fillId="0" borderId="1" xfId="4" applyFont="1" applyFill="1" applyBorder="1" applyAlignment="1" applyProtection="1">
      <alignment horizontal="left" vertical="center" wrapText="1" indent="1"/>
    </xf>
    <xf numFmtId="0" fontId="8" fillId="0" borderId="2" xfId="4" applyFont="1" applyFill="1" applyBorder="1" applyAlignment="1" applyProtection="1">
      <alignment horizontal="left" vertical="center" wrapText="1" indent="1"/>
    </xf>
    <xf numFmtId="164" fontId="8" fillId="0" borderId="5" xfId="4" applyNumberFormat="1" applyFont="1" applyFill="1" applyBorder="1" applyAlignment="1" applyProtection="1">
      <alignment horizontal="right" vertical="center" wrapText="1" indent="1"/>
    </xf>
    <xf numFmtId="0" fontId="19" fillId="0" borderId="0" xfId="4" applyFont="1" applyFill="1" applyProtection="1"/>
    <xf numFmtId="49" fontId="19" fillId="0" borderId="25" xfId="4" applyNumberFormat="1" applyFont="1" applyFill="1" applyBorder="1" applyAlignment="1" applyProtection="1">
      <alignment horizontal="left" vertical="center" wrapText="1" indent="1"/>
    </xf>
    <xf numFmtId="0" fontId="38" fillId="0" borderId="21" xfId="0" applyFont="1" applyBorder="1" applyAlignment="1" applyProtection="1">
      <alignment horizontal="left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6" xfId="4" applyNumberFormat="1" applyFont="1" applyFill="1" applyBorder="1" applyAlignment="1" applyProtection="1">
      <alignment horizontal="left" vertical="center" wrapText="1" indent="1"/>
    </xf>
    <xf numFmtId="0" fontId="38" fillId="0" borderId="3" xfId="0" applyFont="1" applyBorder="1" applyAlignment="1" applyProtection="1">
      <alignment horizontal="left" wrapText="1" indent="1"/>
    </xf>
    <xf numFmtId="164" fontId="1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2" xfId="4" applyNumberFormat="1" applyFont="1" applyFill="1" applyBorder="1" applyAlignment="1" applyProtection="1">
      <alignment horizontal="left" vertical="center" wrapText="1" indent="1"/>
    </xf>
    <xf numFmtId="0" fontId="38" fillId="0" borderId="4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164" fontId="19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37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0" applyFont="1" applyBorder="1" applyAlignment="1" applyProtection="1">
      <alignment wrapText="1"/>
    </xf>
    <xf numFmtId="0" fontId="38" fillId="0" borderId="4" xfId="0" applyFont="1" applyBorder="1" applyAlignment="1" applyProtection="1">
      <alignment wrapText="1"/>
    </xf>
    <xf numFmtId="0" fontId="38" fillId="0" borderId="25" xfId="0" applyFont="1" applyBorder="1" applyAlignment="1" applyProtection="1">
      <alignment wrapText="1"/>
    </xf>
    <xf numFmtId="0" fontId="38" fillId="0" borderId="6" xfId="0" applyFont="1" applyBorder="1" applyAlignment="1" applyProtection="1">
      <alignment wrapText="1"/>
    </xf>
    <xf numFmtId="0" fontId="38" fillId="0" borderId="12" xfId="0" applyFont="1" applyBorder="1" applyAlignment="1" applyProtection="1">
      <alignment wrapText="1"/>
    </xf>
    <xf numFmtId="164" fontId="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" xfId="0" applyFont="1" applyBorder="1" applyAlignment="1" applyProtection="1">
      <alignment wrapText="1"/>
    </xf>
    <xf numFmtId="0" fontId="25" fillId="0" borderId="7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8" fillId="0" borderId="17" xfId="4" applyFont="1" applyFill="1" applyBorder="1" applyAlignment="1" applyProtection="1">
      <alignment horizontal="left" vertical="center" wrapText="1" indent="1"/>
    </xf>
    <xf numFmtId="0" fontId="8" fillId="0" borderId="18" xfId="4" applyFont="1" applyFill="1" applyBorder="1" applyAlignment="1" applyProtection="1">
      <alignment vertical="center" wrapText="1"/>
    </xf>
    <xf numFmtId="164" fontId="8" fillId="0" borderId="19" xfId="4" applyNumberFormat="1" applyFont="1" applyFill="1" applyBorder="1" applyAlignment="1" applyProtection="1">
      <alignment horizontal="right" vertical="center" wrapText="1" indent="1"/>
    </xf>
    <xf numFmtId="0" fontId="37" fillId="0" borderId="0" xfId="4" applyFont="1" applyFill="1" applyProtection="1"/>
    <xf numFmtId="49" fontId="19" fillId="0" borderId="24" xfId="4" applyNumberFormat="1" applyFont="1" applyFill="1" applyBorder="1" applyAlignment="1" applyProtection="1">
      <alignment horizontal="left" vertical="center" wrapText="1" indent="1"/>
    </xf>
    <xf numFmtId="0" fontId="19" fillId="0" borderId="26" xfId="4" applyFont="1" applyFill="1" applyBorder="1" applyAlignment="1" applyProtection="1">
      <alignment horizontal="left" vertical="center" wrapText="1" indent="1"/>
    </xf>
    <xf numFmtId="164" fontId="19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" xfId="4" applyFont="1" applyFill="1" applyBorder="1" applyAlignment="1" applyProtection="1">
      <alignment horizontal="left" vertical="center" wrapText="1" indent="1"/>
    </xf>
    <xf numFmtId="0" fontId="19" fillId="0" borderId="23" xfId="4" applyFont="1" applyFill="1" applyBorder="1" applyAlignment="1" applyProtection="1">
      <alignment horizontal="left" vertical="center" wrapText="1" indent="1"/>
    </xf>
    <xf numFmtId="0" fontId="19" fillId="0" borderId="0" xfId="4" applyFont="1" applyFill="1" applyBorder="1" applyAlignment="1" applyProtection="1">
      <alignment horizontal="left" vertical="center" wrapText="1" indent="1"/>
    </xf>
    <xf numFmtId="0" fontId="19" fillId="0" borderId="3" xfId="4" applyFont="1" applyFill="1" applyBorder="1" applyAlignment="1" applyProtection="1">
      <alignment horizontal="left" indent="6"/>
    </xf>
    <xf numFmtId="0" fontId="19" fillId="0" borderId="3" xfId="4" applyFont="1" applyFill="1" applyBorder="1" applyAlignment="1" applyProtection="1">
      <alignment horizontal="left" vertical="center" wrapText="1" indent="6"/>
    </xf>
    <xf numFmtId="49" fontId="19" fillId="0" borderId="11" xfId="4" applyNumberFormat="1" applyFont="1" applyFill="1" applyBorder="1" applyAlignment="1" applyProtection="1">
      <alignment horizontal="left" vertical="center" wrapText="1" indent="1"/>
    </xf>
    <xf numFmtId="0" fontId="19" fillId="0" borderId="4" xfId="4" applyFont="1" applyFill="1" applyBorder="1" applyAlignment="1" applyProtection="1">
      <alignment horizontal="left" vertical="center" wrapText="1" indent="6"/>
    </xf>
    <xf numFmtId="49" fontId="19" fillId="0" borderId="36" xfId="4" applyNumberFormat="1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6"/>
    </xf>
    <xf numFmtId="164" fontId="19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4" applyFont="1" applyFill="1" applyBorder="1" applyAlignment="1" applyProtection="1">
      <alignment vertical="center" wrapText="1"/>
    </xf>
    <xf numFmtId="0" fontId="19" fillId="0" borderId="4" xfId="4" applyFont="1" applyFill="1" applyBorder="1" applyAlignment="1" applyProtection="1">
      <alignment horizontal="left" vertical="center" wrapText="1" indent="1"/>
    </xf>
    <xf numFmtId="164" fontId="19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" xfId="0" applyFont="1" applyBorder="1" applyAlignment="1" applyProtection="1">
      <alignment horizontal="left" vertical="center" wrapText="1" indent="1"/>
    </xf>
    <xf numFmtId="0" fontId="38" fillId="0" borderId="3" xfId="0" applyFont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horizontal="left" vertical="center" wrapText="1" indent="6"/>
    </xf>
    <xf numFmtId="164" fontId="19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horizontal="left" vertical="center" wrapText="1" indent="1"/>
    </xf>
    <xf numFmtId="0" fontId="19" fillId="0" borderId="38" xfId="4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Border="1" applyAlignment="1" applyProtection="1">
      <alignment horizontal="right" vertical="center" wrapText="1" indent="1"/>
    </xf>
    <xf numFmtId="0" fontId="45" fillId="0" borderId="0" xfId="4" applyFont="1" applyFill="1" applyProtection="1"/>
    <xf numFmtId="0" fontId="30" fillId="0" borderId="0" xfId="4" applyFont="1" applyFill="1" applyProtection="1"/>
    <xf numFmtId="0" fontId="25" fillId="0" borderId="7" xfId="0" applyFont="1" applyBorder="1" applyAlignment="1" applyProtection="1">
      <alignment horizontal="left" vertical="center" wrapText="1" indent="1"/>
    </xf>
    <xf numFmtId="0" fontId="37" fillId="0" borderId="0" xfId="4" applyFont="1" applyFill="1" applyAlignment="1" applyProtection="1">
      <alignment horizontal="right" vertical="center" indent="1"/>
    </xf>
    <xf numFmtId="0" fontId="21" fillId="0" borderId="31" xfId="0" applyFont="1" applyFill="1" applyBorder="1" applyAlignment="1" applyProtection="1">
      <alignment horizontal="right" vertical="center"/>
    </xf>
    <xf numFmtId="0" fontId="37" fillId="0" borderId="0" xfId="4" applyFont="1" applyFill="1" applyBorder="1" applyProtection="1"/>
    <xf numFmtId="0" fontId="8" fillId="0" borderId="17" xfId="4" applyFont="1" applyFill="1" applyBorder="1" applyAlignment="1" applyProtection="1">
      <alignment horizontal="center" vertical="center" wrapText="1"/>
    </xf>
    <xf numFmtId="0" fontId="8" fillId="0" borderId="18" xfId="4" applyFont="1" applyFill="1" applyBorder="1" applyAlignment="1" applyProtection="1">
      <alignment horizontal="center" vertical="center" wrapText="1"/>
    </xf>
    <xf numFmtId="164" fontId="40" fillId="0" borderId="45" xfId="0" applyNumberFormat="1" applyFont="1" applyFill="1" applyBorder="1" applyAlignment="1" applyProtection="1">
      <alignment horizontal="left" vertical="center" wrapText="1" indent="1"/>
    </xf>
    <xf numFmtId="164" fontId="40" fillId="0" borderId="25" xfId="0" applyNumberFormat="1" applyFont="1" applyFill="1" applyBorder="1" applyAlignment="1" applyProtection="1">
      <alignment horizontal="left" vertical="center" wrapText="1" indent="1"/>
    </xf>
    <xf numFmtId="164" fontId="4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0" xfId="0" applyNumberFormat="1" applyFont="1" applyFill="1" applyAlignment="1" applyProtection="1">
      <alignment vertical="center" wrapText="1"/>
    </xf>
    <xf numFmtId="164" fontId="40" fillId="0" borderId="41" xfId="0" applyNumberFormat="1" applyFont="1" applyFill="1" applyBorder="1" applyAlignment="1" applyProtection="1">
      <alignment horizontal="left" vertical="center" wrapText="1" indent="1"/>
    </xf>
    <xf numFmtId="164" fontId="40" fillId="0" borderId="6" xfId="0" applyNumberFormat="1" applyFont="1" applyFill="1" applyBorder="1" applyAlignment="1" applyProtection="1">
      <alignment horizontal="left" vertical="center" wrapText="1" indent="1"/>
    </xf>
    <xf numFmtId="164" fontId="4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46" xfId="0" applyNumberFormat="1" applyFont="1" applyFill="1" applyBorder="1" applyAlignment="1" applyProtection="1">
      <alignment horizontal="left" vertical="center" wrapText="1" indent="1"/>
    </xf>
    <xf numFmtId="164" fontId="4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left" vertical="center" wrapText="1" indent="1"/>
    </xf>
    <xf numFmtId="164" fontId="34" fillId="0" borderId="1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4" fillId="0" borderId="5" xfId="0" applyNumberFormat="1" applyFont="1" applyFill="1" applyBorder="1" applyAlignment="1" applyProtection="1">
      <alignment horizontal="right" vertical="center" wrapText="1" indent="1"/>
    </xf>
    <xf numFmtId="164" fontId="40" fillId="0" borderId="47" xfId="0" applyNumberFormat="1" applyFont="1" applyFill="1" applyBorder="1" applyAlignment="1" applyProtection="1">
      <alignment horizontal="left" vertical="center" wrapText="1" indent="1"/>
    </xf>
    <xf numFmtId="164" fontId="40" fillId="0" borderId="11" xfId="0" applyNumberFormat="1" applyFont="1" applyFill="1" applyBorder="1" applyAlignment="1" applyProtection="1">
      <alignment horizontal="left" vertical="center" wrapText="1" indent="1"/>
    </xf>
    <xf numFmtId="164" fontId="46" fillId="0" borderId="38" xfId="0" applyNumberFormat="1" applyFont="1" applyFill="1" applyBorder="1" applyAlignment="1" applyProtection="1">
      <alignment horizontal="right" vertical="center" wrapText="1" indent="1"/>
    </xf>
    <xf numFmtId="164" fontId="4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" xfId="0" applyNumberFormat="1" applyFont="1" applyFill="1" applyBorder="1" applyAlignment="1" applyProtection="1">
      <alignment horizontal="right" vertical="center" wrapText="1" indent="1"/>
    </xf>
    <xf numFmtId="164" fontId="4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1" xfId="0" applyNumberFormat="1" applyFont="1" applyFill="1" applyBorder="1" applyAlignment="1" applyProtection="1">
      <alignment horizontal="left" vertical="center" wrapText="1" indent="1"/>
    </xf>
    <xf numFmtId="164" fontId="46" fillId="0" borderId="21" xfId="0" applyNumberFormat="1" applyFont="1" applyFill="1" applyBorder="1" applyAlignment="1" applyProtection="1">
      <alignment horizontal="right" vertical="center" wrapText="1" indent="1"/>
    </xf>
    <xf numFmtId="164" fontId="40" fillId="0" borderId="6" xfId="0" applyNumberFormat="1" applyFont="1" applyFill="1" applyBorder="1" applyAlignment="1" applyProtection="1">
      <alignment horizontal="left" vertical="center" wrapText="1" indent="2"/>
    </xf>
    <xf numFmtId="164" fontId="40" fillId="0" borderId="3" xfId="0" applyNumberFormat="1" applyFont="1" applyFill="1" applyBorder="1" applyAlignment="1" applyProtection="1">
      <alignment horizontal="left" vertical="center" wrapText="1" indent="2"/>
    </xf>
    <xf numFmtId="164" fontId="46" fillId="0" borderId="3" xfId="0" applyNumberFormat="1" applyFont="1" applyFill="1" applyBorder="1" applyAlignment="1" applyProtection="1">
      <alignment horizontal="left" vertical="center" wrapText="1" indent="1"/>
    </xf>
    <xf numFmtId="164" fontId="4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25" xfId="0" applyNumberFormat="1" applyFont="1" applyFill="1" applyBorder="1" applyAlignment="1" applyProtection="1">
      <alignment horizontal="left" vertical="center" wrapText="1" indent="2"/>
    </xf>
    <xf numFmtId="164" fontId="40" fillId="0" borderId="12" xfId="0" applyNumberFormat="1" applyFont="1" applyFill="1" applyBorder="1" applyAlignment="1" applyProtection="1">
      <alignment horizontal="left" vertical="center" wrapText="1" indent="2"/>
    </xf>
    <xf numFmtId="0" fontId="1" fillId="0" borderId="24" xfId="4" applyFont="1" applyFill="1" applyBorder="1" applyAlignment="1" applyProtection="1">
      <alignment horizontal="center" vertical="center"/>
    </xf>
    <xf numFmtId="0" fontId="1" fillId="0" borderId="21" xfId="4" applyFont="1" applyFill="1" applyBorder="1" applyProtection="1"/>
    <xf numFmtId="166" fontId="1" fillId="0" borderId="50" xfId="1" applyNumberFormat="1" applyFont="1" applyFill="1" applyBorder="1" applyProtection="1">
      <protection locked="0"/>
    </xf>
    <xf numFmtId="0" fontId="15" fillId="0" borderId="26" xfId="4" applyFont="1" applyFill="1" applyBorder="1"/>
    <xf numFmtId="0" fontId="15" fillId="0" borderId="0" xfId="4" applyFont="1" applyFill="1"/>
    <xf numFmtId="0" fontId="17" fillId="0" borderId="6" xfId="4" applyFont="1" applyFill="1" applyBorder="1" applyAlignment="1" applyProtection="1">
      <alignment horizontal="center" vertical="center"/>
    </xf>
    <xf numFmtId="0" fontId="43" fillId="0" borderId="3" xfId="0" applyFont="1" applyBorder="1" applyAlignment="1">
      <alignment horizontal="justify" wrapText="1"/>
    </xf>
    <xf numFmtId="166" fontId="47" fillId="0" borderId="51" xfId="1" applyNumberFormat="1" applyFont="1" applyFill="1" applyBorder="1" applyProtection="1">
      <protection locked="0"/>
    </xf>
    <xf numFmtId="0" fontId="15" fillId="0" borderId="3" xfId="4" applyFont="1" applyFill="1" applyBorder="1"/>
    <xf numFmtId="0" fontId="43" fillId="0" borderId="3" xfId="0" applyFont="1" applyBorder="1" applyAlignment="1">
      <alignment wrapText="1"/>
    </xf>
    <xf numFmtId="0" fontId="17" fillId="0" borderId="12" xfId="4" applyFont="1" applyFill="1" applyBorder="1" applyAlignment="1" applyProtection="1">
      <alignment horizontal="center" vertical="center"/>
    </xf>
    <xf numFmtId="166" fontId="47" fillId="0" borderId="52" xfId="1" applyNumberFormat="1" applyFont="1" applyFill="1" applyBorder="1" applyProtection="1">
      <protection locked="0"/>
    </xf>
    <xf numFmtId="0" fontId="43" fillId="0" borderId="15" xfId="0" applyFont="1" applyBorder="1" applyAlignment="1">
      <alignment wrapText="1"/>
    </xf>
    <xf numFmtId="0" fontId="15" fillId="0" borderId="15" xfId="4" applyFont="1" applyFill="1" applyBorder="1"/>
    <xf numFmtId="0" fontId="30" fillId="0" borderId="24" xfId="4" applyFont="1" applyFill="1" applyBorder="1" applyAlignment="1" applyProtection="1">
      <alignment horizontal="center" vertical="center" wrapText="1"/>
    </xf>
    <xf numFmtId="0" fontId="30" fillId="0" borderId="26" xfId="4" applyFont="1" applyFill="1" applyBorder="1" applyAlignment="1" applyProtection="1">
      <alignment horizontal="center" vertical="center" wrapText="1"/>
    </xf>
    <xf numFmtId="0" fontId="30" fillId="0" borderId="19" xfId="4" applyFont="1" applyFill="1" applyBorder="1" applyAlignment="1" applyProtection="1">
      <alignment horizontal="center" vertical="center" wrapText="1"/>
    </xf>
    <xf numFmtId="0" fontId="37" fillId="0" borderId="0" xfId="4" applyFont="1" applyFill="1"/>
    <xf numFmtId="0" fontId="1" fillId="0" borderId="1" xfId="4" applyFont="1" applyFill="1" applyBorder="1" applyAlignment="1" applyProtection="1">
      <alignment horizontal="center" vertical="center"/>
    </xf>
    <xf numFmtId="0" fontId="1" fillId="0" borderId="2" xfId="4" applyFont="1" applyFill="1" applyBorder="1" applyAlignment="1" applyProtection="1">
      <alignment horizontal="center" vertical="center"/>
    </xf>
    <xf numFmtId="0" fontId="1" fillId="0" borderId="5" xfId="4" applyFont="1" applyFill="1" applyBorder="1" applyAlignment="1" applyProtection="1">
      <alignment horizontal="center" vertical="center"/>
    </xf>
    <xf numFmtId="0" fontId="1" fillId="0" borderId="0" xfId="4" applyFont="1" applyFill="1"/>
    <xf numFmtId="0" fontId="1" fillId="0" borderId="3" xfId="4" applyFont="1" applyFill="1" applyBorder="1" applyProtection="1">
      <protection locked="0"/>
    </xf>
    <xf numFmtId="166" fontId="1" fillId="0" borderId="27" xfId="1" applyNumberFormat="1" applyFont="1" applyFill="1" applyBorder="1" applyProtection="1">
      <protection locked="0"/>
    </xf>
    <xf numFmtId="0" fontId="1" fillId="0" borderId="6" xfId="4" applyFont="1" applyFill="1" applyBorder="1" applyAlignment="1" applyProtection="1">
      <alignment horizontal="center" vertical="center"/>
    </xf>
    <xf numFmtId="166" fontId="1" fillId="0" borderId="10" xfId="1" applyNumberFormat="1" applyFont="1" applyFill="1" applyBorder="1" applyProtection="1">
      <protection locked="0"/>
    </xf>
    <xf numFmtId="0" fontId="1" fillId="0" borderId="12" xfId="4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>
      <protection locked="0"/>
    </xf>
    <xf numFmtId="166" fontId="1" fillId="0" borderId="13" xfId="1" applyNumberFormat="1" applyFont="1" applyFill="1" applyBorder="1" applyProtection="1">
      <protection locked="0"/>
    </xf>
    <xf numFmtId="164" fontId="15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" xfId="0" applyNumberFormat="1" applyFont="1" applyFill="1" applyBorder="1" applyAlignment="1" applyProtection="1">
      <alignment vertical="center" wrapText="1"/>
      <protection locked="0"/>
    </xf>
    <xf numFmtId="1" fontId="15" fillId="0" borderId="3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0" fontId="31" fillId="0" borderId="17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  <xf numFmtId="0" fontId="47" fillId="0" borderId="0" xfId="0" applyFont="1" applyFill="1"/>
    <xf numFmtId="49" fontId="47" fillId="0" borderId="24" xfId="0" applyNumberFormat="1" applyFont="1" applyFill="1" applyBorder="1" applyAlignment="1" applyProtection="1">
      <alignment vertical="center"/>
    </xf>
    <xf numFmtId="3" fontId="47" fillId="0" borderId="26" xfId="0" applyNumberFormat="1" applyFont="1" applyFill="1" applyBorder="1" applyAlignment="1" applyProtection="1">
      <alignment vertical="center"/>
      <protection locked="0"/>
    </xf>
    <xf numFmtId="3" fontId="47" fillId="0" borderId="27" xfId="0" applyNumberFormat="1" applyFont="1" applyFill="1" applyBorder="1" applyAlignment="1" applyProtection="1">
      <alignment vertical="center"/>
    </xf>
    <xf numFmtId="49" fontId="18" fillId="0" borderId="6" xfId="0" quotePrefix="1" applyNumberFormat="1" applyFont="1" applyFill="1" applyBorder="1" applyAlignment="1" applyProtection="1">
      <alignment horizontal="left" vertical="center" indent="1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</xf>
    <xf numFmtId="49" fontId="47" fillId="0" borderId="6" xfId="0" applyNumberFormat="1" applyFont="1" applyFill="1" applyBorder="1" applyAlignment="1" applyProtection="1">
      <alignment vertical="center"/>
    </xf>
    <xf numFmtId="3" fontId="47" fillId="0" borderId="3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vertical="center"/>
    </xf>
    <xf numFmtId="49" fontId="47" fillId="0" borderId="12" xfId="0" applyNumberFormat="1" applyFont="1" applyFill="1" applyBorder="1" applyAlignment="1" applyProtection="1">
      <alignment vertical="center"/>
      <protection locked="0"/>
    </xf>
    <xf numFmtId="3" fontId="47" fillId="0" borderId="4" xfId="0" applyNumberFormat="1" applyFont="1" applyFill="1" applyBorder="1" applyAlignment="1" applyProtection="1">
      <alignment vertical="center"/>
      <protection locked="0"/>
    </xf>
    <xf numFmtId="49" fontId="31" fillId="0" borderId="1" xfId="0" applyNumberFormat="1" applyFont="1" applyFill="1" applyBorder="1" applyAlignment="1" applyProtection="1">
      <alignment vertical="center"/>
    </xf>
    <xf numFmtId="3" fontId="47" fillId="0" borderId="2" xfId="0" applyNumberFormat="1" applyFont="1" applyFill="1" applyBorder="1" applyAlignment="1" applyProtection="1">
      <alignment vertical="center"/>
    </xf>
    <xf numFmtId="3" fontId="47" fillId="0" borderId="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9" fontId="47" fillId="0" borderId="6" xfId="0" applyNumberFormat="1" applyFont="1" applyFill="1" applyBorder="1" applyAlignment="1" applyProtection="1">
      <alignment horizontal="left" vertical="center"/>
    </xf>
    <xf numFmtId="49" fontId="47" fillId="0" borderId="6" xfId="0" applyNumberFormat="1" applyFont="1" applyFill="1" applyBorder="1" applyAlignment="1" applyProtection="1">
      <alignment vertical="center"/>
      <protection locked="0"/>
    </xf>
    <xf numFmtId="0" fontId="19" fillId="0" borderId="1" xfId="5" applyFont="1" applyFill="1" applyBorder="1" applyAlignment="1" applyProtection="1">
      <alignment horizontal="left" vertical="center" indent="1"/>
    </xf>
    <xf numFmtId="0" fontId="19" fillId="0" borderId="0" xfId="5" applyFont="1" applyFill="1" applyAlignment="1" applyProtection="1">
      <alignment vertical="center"/>
    </xf>
    <xf numFmtId="0" fontId="19" fillId="0" borderId="11" xfId="5" applyFont="1" applyFill="1" applyBorder="1" applyAlignment="1" applyProtection="1">
      <alignment horizontal="left" vertical="center" indent="1"/>
    </xf>
    <xf numFmtId="0" fontId="19" fillId="0" borderId="38" xfId="5" applyFont="1" applyFill="1" applyBorder="1" applyAlignment="1" applyProtection="1">
      <alignment horizontal="left" vertical="center" wrapText="1" indent="1"/>
    </xf>
    <xf numFmtId="164" fontId="19" fillId="0" borderId="38" xfId="5" applyNumberFormat="1" applyFont="1" applyFill="1" applyBorder="1" applyAlignment="1" applyProtection="1">
      <alignment vertical="center"/>
      <protection locked="0"/>
    </xf>
    <xf numFmtId="164" fontId="19" fillId="0" borderId="48" xfId="5" applyNumberFormat="1" applyFont="1" applyFill="1" applyBorder="1" applyAlignment="1" applyProtection="1">
      <alignment vertical="center"/>
    </xf>
    <xf numFmtId="0" fontId="19" fillId="0" borderId="6" xfId="5" applyFont="1" applyFill="1" applyBorder="1" applyAlignment="1" applyProtection="1">
      <alignment horizontal="left" vertical="center" indent="1"/>
    </xf>
    <xf numFmtId="0" fontId="19" fillId="0" borderId="3" xfId="5" applyFont="1" applyFill="1" applyBorder="1" applyAlignment="1" applyProtection="1">
      <alignment horizontal="left" vertical="center" wrapText="1" indent="1"/>
    </xf>
    <xf numFmtId="164" fontId="19" fillId="0" borderId="3" xfId="5" applyNumberFormat="1" applyFont="1" applyFill="1" applyBorder="1" applyAlignment="1" applyProtection="1">
      <alignment vertical="center"/>
      <protection locked="0"/>
    </xf>
    <xf numFmtId="164" fontId="19" fillId="0" borderId="10" xfId="5" applyNumberFormat="1" applyFont="1" applyFill="1" applyBorder="1" applyAlignment="1" applyProtection="1">
      <alignment vertical="center"/>
    </xf>
    <xf numFmtId="0" fontId="19" fillId="0" borderId="0" xfId="5" applyFont="1" applyFill="1" applyAlignment="1" applyProtection="1">
      <alignment vertical="center"/>
      <protection locked="0"/>
    </xf>
    <xf numFmtId="0" fontId="19" fillId="0" borderId="21" xfId="5" applyFont="1" applyFill="1" applyBorder="1" applyAlignment="1" applyProtection="1">
      <alignment horizontal="left" vertical="center" wrapText="1" indent="1"/>
    </xf>
    <xf numFmtId="164" fontId="19" fillId="0" borderId="21" xfId="5" applyNumberFormat="1" applyFont="1" applyFill="1" applyBorder="1" applyAlignment="1" applyProtection="1">
      <alignment vertical="center"/>
      <protection locked="0"/>
    </xf>
    <xf numFmtId="164" fontId="19" fillId="0" borderId="14" xfId="5" applyNumberFormat="1" applyFont="1" applyFill="1" applyBorder="1" applyAlignment="1" applyProtection="1">
      <alignment vertical="center"/>
    </xf>
    <xf numFmtId="0" fontId="19" fillId="0" borderId="3" xfId="5" applyFont="1" applyFill="1" applyBorder="1" applyAlignment="1" applyProtection="1">
      <alignment horizontal="left" vertical="center" indent="1"/>
    </xf>
    <xf numFmtId="164" fontId="8" fillId="0" borderId="2" xfId="5" applyNumberFormat="1" applyFont="1" applyFill="1" applyBorder="1" applyAlignment="1" applyProtection="1">
      <alignment vertical="center"/>
    </xf>
    <xf numFmtId="164" fontId="8" fillId="0" borderId="5" xfId="5" applyNumberFormat="1" applyFont="1" applyFill="1" applyBorder="1" applyAlignment="1" applyProtection="1">
      <alignment vertical="center"/>
    </xf>
    <xf numFmtId="0" fontId="19" fillId="0" borderId="25" xfId="5" applyFont="1" applyFill="1" applyBorder="1" applyAlignment="1" applyProtection="1">
      <alignment horizontal="left" vertical="center" indent="1"/>
    </xf>
    <xf numFmtId="0" fontId="19" fillId="0" borderId="21" xfId="5" applyFont="1" applyFill="1" applyBorder="1" applyAlignment="1" applyProtection="1">
      <alignment horizontal="left" vertical="center" indent="1"/>
    </xf>
    <xf numFmtId="0" fontId="8" fillId="0" borderId="1" xfId="5" applyFont="1" applyFill="1" applyBorder="1" applyAlignment="1" applyProtection="1">
      <alignment horizontal="left" vertical="center" indent="1"/>
    </xf>
    <xf numFmtId="164" fontId="8" fillId="0" borderId="2" xfId="5" applyNumberFormat="1" applyFont="1" applyFill="1" applyBorder="1" applyProtection="1"/>
    <xf numFmtId="164" fontId="8" fillId="0" borderId="5" xfId="5" applyNumberFormat="1" applyFont="1" applyFill="1" applyBorder="1" applyProtection="1"/>
    <xf numFmtId="0" fontId="19" fillId="0" borderId="0" xfId="5" applyFont="1" applyFill="1" applyProtection="1">
      <protection locked="0"/>
    </xf>
    <xf numFmtId="164" fontId="43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26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0" xfId="5" applyFont="1" applyFill="1" applyProtection="1"/>
    <xf numFmtId="0" fontId="44" fillId="0" borderId="0" xfId="0" applyFont="1" applyFill="1" applyBorder="1" applyAlignment="1" applyProtection="1">
      <alignment horizontal="left" vertical="center"/>
    </xf>
    <xf numFmtId="164" fontId="48" fillId="4" borderId="5" xfId="4" applyNumberFormat="1" applyFont="1" applyFill="1" applyBorder="1" applyAlignment="1" applyProtection="1">
      <alignment horizontal="right" vertical="center" wrapText="1" indent="1"/>
    </xf>
    <xf numFmtId="164" fontId="4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5" xfId="4" applyNumberFormat="1" applyFont="1" applyFill="1" applyBorder="1" applyAlignment="1" applyProtection="1">
      <alignment horizontal="right" vertical="center" wrapText="1" indent="1"/>
    </xf>
    <xf numFmtId="164" fontId="4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4" borderId="5" xfId="4" applyNumberFormat="1" applyFont="1" applyFill="1" applyBorder="1" applyAlignment="1" applyProtection="1">
      <alignment horizontal="right" vertical="center" wrapText="1" indent="1"/>
    </xf>
    <xf numFmtId="164" fontId="48" fillId="0" borderId="0" xfId="0" applyNumberFormat="1" applyFont="1" applyFill="1" applyBorder="1" applyAlignment="1" applyProtection="1">
      <alignment horizontal="right" vertical="center" wrapText="1" indent="1"/>
    </xf>
    <xf numFmtId="0" fontId="49" fillId="0" borderId="0" xfId="0" applyFont="1" applyFill="1" applyAlignment="1" applyProtection="1">
      <alignment horizontal="right" vertical="center" wrapText="1" indent="1"/>
    </xf>
    <xf numFmtId="164" fontId="48" fillId="0" borderId="32" xfId="0" applyNumberFormat="1" applyFont="1" applyFill="1" applyBorder="1" applyAlignment="1" applyProtection="1">
      <alignment horizontal="right" vertical="center" wrapText="1" indent="1"/>
    </xf>
    <xf numFmtId="164" fontId="48" fillId="4" borderId="19" xfId="4" applyNumberFormat="1" applyFont="1" applyFill="1" applyBorder="1" applyAlignment="1" applyProtection="1">
      <alignment horizontal="right" vertical="center" wrapText="1" indent="1"/>
    </xf>
    <xf numFmtId="164" fontId="49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51" fillId="4" borderId="5" xfId="0" applyNumberFormat="1" applyFont="1" applyFill="1" applyBorder="1" applyAlignment="1" applyProtection="1">
      <alignment horizontal="right" vertical="center" wrapText="1" indent="1"/>
    </xf>
    <xf numFmtId="164" fontId="51" fillId="4" borderId="5" xfId="0" quotePrefix="1" applyNumberFormat="1" applyFont="1" applyFill="1" applyBorder="1" applyAlignment="1" applyProtection="1">
      <alignment horizontal="right" vertical="center" wrapText="1" indent="1"/>
    </xf>
    <xf numFmtId="0" fontId="50" fillId="0" borderId="0" xfId="0" applyFont="1" applyFill="1" applyAlignment="1" applyProtection="1">
      <alignment horizontal="right" vertical="center" wrapText="1" indent="1"/>
    </xf>
    <xf numFmtId="3" fontId="4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55" xfId="0" applyFont="1" applyFill="1" applyBorder="1" applyAlignment="1" applyProtection="1">
      <alignment horizontal="right" vertical="center" indent="1"/>
    </xf>
    <xf numFmtId="164" fontId="49" fillId="5" borderId="10" xfId="4" applyNumberFormat="1" applyFont="1" applyFill="1" applyBorder="1" applyAlignment="1" applyProtection="1">
      <alignment horizontal="right" vertical="center" wrapText="1" indent="1"/>
    </xf>
    <xf numFmtId="164" fontId="49" fillId="5" borderId="13" xfId="4" applyNumberFormat="1" applyFont="1" applyFill="1" applyBorder="1" applyAlignment="1" applyProtection="1">
      <alignment horizontal="right" vertical="center" wrapText="1" indent="1"/>
    </xf>
    <xf numFmtId="0" fontId="48" fillId="0" borderId="29" xfId="0" applyFont="1" applyFill="1" applyBorder="1" applyAlignment="1" applyProtection="1">
      <alignment horizontal="center" vertical="center" wrapText="1"/>
    </xf>
    <xf numFmtId="0" fontId="48" fillId="0" borderId="18" xfId="0" applyFont="1" applyFill="1" applyBorder="1" applyAlignment="1" applyProtection="1">
      <alignment horizontal="center" vertical="center" wrapText="1"/>
    </xf>
    <xf numFmtId="0" fontId="48" fillId="0" borderId="19" xfId="0" applyFont="1" applyFill="1" applyBorder="1" applyAlignment="1" applyProtection="1">
      <alignment horizontal="right" vertical="center" wrapText="1" indent="1"/>
    </xf>
    <xf numFmtId="0" fontId="48" fillId="0" borderId="1" xfId="0" applyFont="1" applyFill="1" applyBorder="1" applyAlignment="1" applyProtection="1">
      <alignment horizontal="center" vertical="center" wrapText="1"/>
    </xf>
    <xf numFmtId="0" fontId="48" fillId="0" borderId="2" xfId="0" applyFont="1" applyFill="1" applyBorder="1" applyAlignment="1" applyProtection="1">
      <alignment horizontal="center" vertical="center" wrapText="1"/>
    </xf>
    <xf numFmtId="0" fontId="48" fillId="0" borderId="5" xfId="0" applyFont="1" applyFill="1" applyBorder="1" applyAlignment="1" applyProtection="1">
      <alignment horizontal="center" vertical="center" wrapText="1"/>
    </xf>
    <xf numFmtId="0" fontId="48" fillId="0" borderId="56" xfId="0" applyFont="1" applyFill="1" applyBorder="1" applyAlignment="1" applyProtection="1">
      <alignment horizontal="center" vertical="center" wrapText="1"/>
    </xf>
    <xf numFmtId="164" fontId="48" fillId="0" borderId="44" xfId="0" applyNumberFormat="1" applyFont="1" applyFill="1" applyBorder="1" applyAlignment="1" applyProtection="1">
      <alignment horizontal="right" vertical="center" wrapText="1" indent="1"/>
    </xf>
    <xf numFmtId="0" fontId="48" fillId="0" borderId="15" xfId="0" applyFont="1" applyFill="1" applyBorder="1" applyAlignment="1" applyProtection="1">
      <alignment horizontal="center" vertical="center"/>
    </xf>
    <xf numFmtId="0" fontId="48" fillId="0" borderId="57" xfId="0" applyFont="1" applyFill="1" applyBorder="1" applyAlignment="1" applyProtection="1">
      <alignment vertical="center"/>
    </xf>
    <xf numFmtId="0" fontId="48" fillId="0" borderId="0" xfId="0" applyFont="1" applyFill="1" applyAlignment="1">
      <alignment vertical="center"/>
    </xf>
    <xf numFmtId="0" fontId="52" fillId="0" borderId="28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55" xfId="0" applyFont="1" applyFill="1" applyBorder="1" applyAlignment="1" applyProtection="1">
      <alignment horizontal="left" vertical="center" wrapText="1"/>
    </xf>
    <xf numFmtId="0" fontId="52" fillId="0" borderId="55" xfId="0" applyFont="1" applyFill="1" applyBorder="1" applyAlignment="1" applyProtection="1">
      <alignment horizontal="left" vertical="center" wrapText="1" indent="1"/>
    </xf>
    <xf numFmtId="0" fontId="52" fillId="0" borderId="55" xfId="0" applyFont="1" applyFill="1" applyBorder="1" applyAlignment="1" applyProtection="1">
      <alignment horizontal="right" vertical="center" wrapText="1" indent="1"/>
    </xf>
    <xf numFmtId="0" fontId="52" fillId="0" borderId="55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52" xfId="0" applyFont="1" applyFill="1" applyBorder="1" applyAlignment="1" applyProtection="1">
      <alignment horizontal="center" vertical="center" wrapText="1"/>
    </xf>
    <xf numFmtId="0" fontId="54" fillId="0" borderId="2" xfId="4" applyFont="1" applyFill="1" applyBorder="1" applyAlignment="1" applyProtection="1">
      <alignment horizontal="left" vertical="center" wrapText="1" indent="1"/>
    </xf>
    <xf numFmtId="0" fontId="55" fillId="0" borderId="21" xfId="0" applyFont="1" applyBorder="1" applyAlignment="1" applyProtection="1">
      <alignment horizontal="left" wrapText="1" indent="1"/>
    </xf>
    <xf numFmtId="0" fontId="55" fillId="0" borderId="3" xfId="0" applyFont="1" applyBorder="1" applyAlignment="1" applyProtection="1">
      <alignment horizontal="left" wrapText="1" indent="1"/>
    </xf>
    <xf numFmtId="0" fontId="55" fillId="0" borderId="4" xfId="0" applyFont="1" applyBorder="1" applyAlignment="1" applyProtection="1">
      <alignment horizontal="left" wrapText="1" indent="1"/>
    </xf>
    <xf numFmtId="0" fontId="56" fillId="0" borderId="2" xfId="0" applyFont="1" applyBorder="1" applyAlignment="1" applyProtection="1">
      <alignment horizontal="left" vertical="center" wrapText="1" indent="1"/>
    </xf>
    <xf numFmtId="0" fontId="53" fillId="0" borderId="2" xfId="4" applyFont="1" applyFill="1" applyBorder="1" applyAlignment="1" applyProtection="1">
      <alignment horizontal="left" vertical="center" wrapText="1" indent="1"/>
    </xf>
    <xf numFmtId="0" fontId="55" fillId="0" borderId="4" xfId="0" applyFont="1" applyBorder="1" applyAlignment="1" applyProtection="1">
      <alignment wrapText="1"/>
    </xf>
    <xf numFmtId="0" fontId="56" fillId="0" borderId="2" xfId="0" applyFont="1" applyBorder="1" applyAlignment="1" applyProtection="1">
      <alignment wrapText="1"/>
    </xf>
    <xf numFmtId="0" fontId="56" fillId="0" borderId="8" xfId="0" applyFont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vertical="center" wrapText="1" indent="1"/>
    </xf>
    <xf numFmtId="0" fontId="52" fillId="0" borderId="0" xfId="0" applyFont="1" applyFill="1" applyAlignment="1" applyProtection="1">
      <alignment vertical="center" wrapText="1"/>
    </xf>
    <xf numFmtId="0" fontId="53" fillId="0" borderId="58" xfId="0" applyFont="1" applyFill="1" applyBorder="1" applyAlignment="1" applyProtection="1">
      <alignment horizontal="center" vertical="center" wrapText="1"/>
    </xf>
    <xf numFmtId="0" fontId="53" fillId="0" borderId="59" xfId="4" applyFont="1" applyFill="1" applyBorder="1" applyAlignment="1" applyProtection="1">
      <alignment vertical="center" wrapText="1"/>
    </xf>
    <xf numFmtId="0" fontId="52" fillId="0" borderId="26" xfId="4" applyFont="1" applyFill="1" applyBorder="1" applyAlignment="1" applyProtection="1">
      <alignment horizontal="left" vertical="center" wrapText="1" indent="1"/>
    </xf>
    <xf numFmtId="0" fontId="52" fillId="0" borderId="3" xfId="4" applyFont="1" applyFill="1" applyBorder="1" applyAlignment="1" applyProtection="1">
      <alignment horizontal="left" vertical="center" wrapText="1" indent="1"/>
    </xf>
    <xf numFmtId="0" fontId="52" fillId="0" borderId="23" xfId="4" applyFont="1" applyFill="1" applyBorder="1" applyAlignment="1" applyProtection="1">
      <alignment horizontal="left" vertical="center" wrapText="1" indent="1"/>
    </xf>
    <xf numFmtId="0" fontId="52" fillId="0" borderId="0" xfId="4" applyFont="1" applyFill="1" applyBorder="1" applyAlignment="1" applyProtection="1">
      <alignment horizontal="left" vertical="center" wrapText="1" indent="1"/>
    </xf>
    <xf numFmtId="0" fontId="52" fillId="0" borderId="3" xfId="4" applyFont="1" applyFill="1" applyBorder="1" applyAlignment="1" applyProtection="1">
      <alignment horizontal="left" indent="6"/>
    </xf>
    <xf numFmtId="0" fontId="52" fillId="0" borderId="3" xfId="4" applyFont="1" applyFill="1" applyBorder="1" applyAlignment="1" applyProtection="1">
      <alignment horizontal="left" vertical="center" wrapText="1" indent="6"/>
    </xf>
    <xf numFmtId="0" fontId="52" fillId="0" borderId="4" xfId="4" applyFont="1" applyFill="1" applyBorder="1" applyAlignment="1" applyProtection="1">
      <alignment horizontal="left" vertical="center" wrapText="1" indent="6"/>
    </xf>
    <xf numFmtId="0" fontId="52" fillId="0" borderId="15" xfId="4" applyFont="1" applyFill="1" applyBorder="1" applyAlignment="1" applyProtection="1">
      <alignment horizontal="left" vertical="center" wrapText="1" indent="6"/>
    </xf>
    <xf numFmtId="0" fontId="53" fillId="0" borderId="2" xfId="4" applyFont="1" applyFill="1" applyBorder="1" applyAlignment="1" applyProtection="1">
      <alignment vertical="center" wrapText="1"/>
    </xf>
    <xf numFmtId="0" fontId="52" fillId="0" borderId="4" xfId="4" applyFont="1" applyFill="1" applyBorder="1" applyAlignment="1" applyProtection="1">
      <alignment horizontal="left" vertical="center" wrapText="1" indent="1"/>
    </xf>
    <xf numFmtId="0" fontId="55" fillId="0" borderId="4" xfId="0" applyFont="1" applyBorder="1" applyAlignment="1" applyProtection="1">
      <alignment horizontal="left" vertical="center" wrapText="1" indent="1"/>
    </xf>
    <xf numFmtId="0" fontId="55" fillId="0" borderId="3" xfId="0" applyFont="1" applyBorder="1" applyAlignment="1" applyProtection="1">
      <alignment horizontal="left" vertical="center" wrapText="1" indent="1"/>
    </xf>
    <xf numFmtId="0" fontId="52" fillId="0" borderId="21" xfId="4" applyFont="1" applyFill="1" applyBorder="1" applyAlignment="1" applyProtection="1">
      <alignment horizontal="left" vertical="center" wrapText="1" indent="6"/>
    </xf>
    <xf numFmtId="0" fontId="58" fillId="0" borderId="2" xfId="4" applyFont="1" applyFill="1" applyBorder="1" applyAlignment="1" applyProtection="1">
      <alignment horizontal="left" vertical="center" wrapText="1" indent="1"/>
    </xf>
    <xf numFmtId="0" fontId="52" fillId="0" borderId="21" xfId="4" applyFont="1" applyFill="1" applyBorder="1" applyAlignment="1" applyProtection="1">
      <alignment horizontal="left" vertical="center" wrapText="1" indent="1"/>
    </xf>
    <xf numFmtId="0" fontId="52" fillId="0" borderId="38" xfId="4" applyFont="1" applyFill="1" applyBorder="1" applyAlignment="1" applyProtection="1">
      <alignment horizontal="left" vertical="center" wrapText="1" indent="1"/>
    </xf>
    <xf numFmtId="0" fontId="56" fillId="0" borderId="8" xfId="0" applyFont="1" applyBorder="1" applyAlignment="1" applyProtection="1">
      <alignment horizontal="left" vertical="center" wrapText="1" indent="1"/>
    </xf>
    <xf numFmtId="0" fontId="57" fillId="0" borderId="0" xfId="0" applyFont="1" applyFill="1" applyAlignment="1" applyProtection="1">
      <alignment vertical="center" wrapText="1"/>
    </xf>
    <xf numFmtId="0" fontId="59" fillId="0" borderId="58" xfId="0" applyFont="1" applyFill="1" applyBorder="1" applyAlignment="1" applyProtection="1">
      <alignment vertical="center" wrapText="1"/>
    </xf>
    <xf numFmtId="164" fontId="59" fillId="4" borderId="5" xfId="4" applyNumberFormat="1" applyFont="1" applyFill="1" applyBorder="1" applyAlignment="1" applyProtection="1">
      <alignment horizontal="right" vertical="center" wrapText="1" indent="1"/>
    </xf>
    <xf numFmtId="164" fontId="6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5" borderId="10" xfId="4" applyNumberFormat="1" applyFont="1" applyFill="1" applyBorder="1" applyAlignment="1" applyProtection="1">
      <alignment horizontal="right" vertical="center" wrapText="1" indent="1"/>
    </xf>
    <xf numFmtId="164" fontId="60" fillId="5" borderId="13" xfId="4" applyNumberFormat="1" applyFont="1" applyFill="1" applyBorder="1" applyAlignment="1" applyProtection="1">
      <alignment horizontal="right" vertical="center" wrapText="1" indent="1"/>
    </xf>
    <xf numFmtId="164" fontId="60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4" borderId="14" xfId="4" applyNumberFormat="1" applyFont="1" applyFill="1" applyBorder="1" applyAlignment="1" applyProtection="1">
      <alignment horizontal="right" vertical="center" wrapText="1" indent="1"/>
    </xf>
    <xf numFmtId="164" fontId="59" fillId="0" borderId="5" xfId="4" applyNumberFormat="1" applyFont="1" applyFill="1" applyBorder="1" applyAlignment="1" applyProtection="1">
      <alignment horizontal="right" vertical="center" wrapText="1" indent="1"/>
    </xf>
    <xf numFmtId="164" fontId="59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0" xfId="0" applyNumberFormat="1" applyFont="1" applyFill="1" applyBorder="1" applyAlignment="1" applyProtection="1">
      <alignment horizontal="right" vertical="center" wrapText="1" indent="1"/>
    </xf>
    <xf numFmtId="0" fontId="60" fillId="0" borderId="0" xfId="0" applyFont="1" applyFill="1" applyAlignment="1" applyProtection="1">
      <alignment horizontal="right" vertical="center" wrapText="1" indent="1"/>
    </xf>
    <xf numFmtId="164" fontId="59" fillId="0" borderId="32" xfId="0" applyNumberFormat="1" applyFont="1" applyFill="1" applyBorder="1" applyAlignment="1" applyProtection="1">
      <alignment horizontal="right" vertical="center" wrapText="1" indent="1"/>
    </xf>
    <xf numFmtId="164" fontId="59" fillId="4" borderId="28" xfId="4" applyNumberFormat="1" applyFont="1" applyFill="1" applyBorder="1" applyAlignment="1" applyProtection="1">
      <alignment horizontal="right" vertical="center" wrapText="1" indent="1"/>
    </xf>
    <xf numFmtId="164" fontId="59" fillId="4" borderId="19" xfId="4" applyNumberFormat="1" applyFont="1" applyFill="1" applyBorder="1" applyAlignment="1" applyProtection="1">
      <alignment horizontal="right" vertical="center" wrapText="1" indent="1"/>
    </xf>
    <xf numFmtId="164" fontId="6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61" fillId="4" borderId="5" xfId="4" applyNumberFormat="1" applyFont="1" applyFill="1" applyBorder="1" applyAlignment="1" applyProtection="1">
      <alignment horizontal="right" vertical="center" wrapText="1" indent="1"/>
    </xf>
    <xf numFmtId="164" fontId="62" fillId="4" borderId="5" xfId="0" applyNumberFormat="1" applyFont="1" applyFill="1" applyBorder="1" applyAlignment="1" applyProtection="1">
      <alignment horizontal="right" vertical="center" wrapText="1" indent="1"/>
    </xf>
    <xf numFmtId="164" fontId="62" fillId="4" borderId="5" xfId="0" quotePrefix="1" applyNumberFormat="1" applyFont="1" applyFill="1" applyBorder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horizontal="right" vertical="center" wrapText="1" indent="1"/>
    </xf>
    <xf numFmtId="164" fontId="61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5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5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1" xfId="0" applyFont="1" applyFill="1" applyBorder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/>
    </xf>
    <xf numFmtId="164" fontId="35" fillId="0" borderId="31" xfId="4" applyNumberFormat="1" applyFont="1" applyFill="1" applyBorder="1" applyAlignment="1" applyProtection="1">
      <alignment horizontal="left" vertical="center"/>
    </xf>
    <xf numFmtId="0" fontId="24" fillId="0" borderId="0" xfId="4" applyFont="1" applyFill="1" applyAlignment="1">
      <alignment horizontal="center"/>
    </xf>
    <xf numFmtId="0" fontId="31" fillId="0" borderId="0" xfId="0" applyFont="1" applyAlignment="1">
      <alignment horizontal="center"/>
    </xf>
    <xf numFmtId="0" fontId="12" fillId="0" borderId="0" xfId="4" applyFont="1" applyFill="1" applyAlignment="1">
      <alignment horizontal="right"/>
    </xf>
    <xf numFmtId="0" fontId="0" fillId="0" borderId="0" xfId="0" applyAlignment="1">
      <alignment horizontal="right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31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0" fontId="24" fillId="0" borderId="0" xfId="4" applyFont="1" applyFill="1" applyAlignment="1">
      <alignment horizontal="left"/>
    </xf>
    <xf numFmtId="0" fontId="31" fillId="0" borderId="0" xfId="0" applyFont="1" applyAlignment="1">
      <alignment horizontal="left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42" fillId="0" borderId="62" xfId="0" applyNumberFormat="1" applyFont="1" applyFill="1" applyBorder="1" applyAlignment="1" applyProtection="1">
      <alignment horizontal="center" vertical="center" wrapText="1"/>
    </xf>
    <xf numFmtId="164" fontId="30" fillId="0" borderId="40" xfId="0" applyNumberFormat="1" applyFont="1" applyFill="1" applyBorder="1" applyAlignment="1" applyProtection="1">
      <alignment horizontal="center" vertical="center" wrapText="1"/>
    </xf>
    <xf numFmtId="164" fontId="30" fillId="0" borderId="4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7" xfId="4" applyFont="1" applyFill="1" applyBorder="1" applyAlignment="1">
      <alignment horizontal="center" vertical="center" wrapText="1"/>
    </xf>
    <xf numFmtId="0" fontId="31" fillId="0" borderId="13" xfId="4" applyFont="1" applyFill="1" applyBorder="1" applyAlignment="1">
      <alignment horizontal="center" vertical="center" wrapText="1"/>
    </xf>
    <xf numFmtId="0" fontId="31" fillId="0" borderId="24" xfId="4" applyFont="1" applyFill="1" applyBorder="1" applyAlignment="1">
      <alignment horizontal="center" vertical="center" wrapText="1"/>
    </xf>
    <xf numFmtId="0" fontId="31" fillId="0" borderId="12" xfId="4" applyFont="1" applyFill="1" applyBorder="1" applyAlignment="1">
      <alignment horizontal="center" vertical="center" wrapText="1"/>
    </xf>
    <xf numFmtId="0" fontId="31" fillId="0" borderId="26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0" fillId="0" borderId="1" xfId="4" applyFont="1" applyFill="1" applyBorder="1" applyAlignment="1" applyProtection="1">
      <alignment horizontal="left"/>
    </xf>
    <xf numFmtId="0" fontId="30" fillId="0" borderId="2" xfId="4" applyFont="1" applyFill="1" applyBorder="1" applyAlignment="1" applyProtection="1">
      <alignment horizontal="left"/>
    </xf>
    <xf numFmtId="0" fontId="22" fillId="0" borderId="62" xfId="4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3" fillId="0" borderId="31" xfId="0" applyFont="1" applyFill="1" applyBorder="1" applyAlignment="1" applyProtection="1">
      <alignment horizontal="right"/>
    </xf>
    <xf numFmtId="0" fontId="0" fillId="0" borderId="31" xfId="0" applyBorder="1" applyAlignment="1">
      <alignment horizontal="right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29" xfId="0" applyFont="1" applyFill="1" applyBorder="1" applyAlignment="1" applyProtection="1">
      <alignment horizontal="left" indent="1"/>
    </xf>
    <xf numFmtId="0" fontId="30" fillId="0" borderId="58" xfId="0" applyFont="1" applyFill="1" applyBorder="1" applyAlignment="1" applyProtection="1">
      <alignment horizontal="left" indent="1"/>
    </xf>
    <xf numFmtId="0" fontId="30" fillId="0" borderId="63" xfId="0" applyFont="1" applyFill="1" applyBorder="1" applyAlignment="1" applyProtection="1">
      <alignment horizontal="left" indent="1"/>
    </xf>
    <xf numFmtId="0" fontId="29" fillId="0" borderId="26" xfId="0" applyFont="1" applyFill="1" applyBorder="1" applyAlignment="1" applyProtection="1">
      <alignment horizontal="right" indent="1"/>
      <protection locked="0"/>
    </xf>
    <xf numFmtId="0" fontId="29" fillId="0" borderId="27" xfId="0" applyFont="1" applyFill="1" applyBorder="1" applyAlignment="1" applyProtection="1">
      <alignment horizontal="right" indent="1"/>
      <protection locked="0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13" xfId="0" applyFont="1" applyFill="1" applyBorder="1" applyAlignment="1" applyProtection="1">
      <alignment horizontal="right" indent="1"/>
      <protection locked="0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right" indent="1"/>
    </xf>
    <xf numFmtId="0" fontId="28" fillId="0" borderId="5" xfId="0" applyFont="1" applyFill="1" applyBorder="1" applyAlignment="1" applyProtection="1">
      <alignment horizontal="right" indent="1"/>
    </xf>
    <xf numFmtId="0" fontId="30" fillId="0" borderId="18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0" fontId="30" fillId="0" borderId="64" xfId="0" applyFont="1" applyFill="1" applyBorder="1" applyAlignment="1" applyProtection="1">
      <alignment horizontal="center"/>
    </xf>
    <xf numFmtId="0" fontId="30" fillId="0" borderId="62" xfId="0" applyFont="1" applyFill="1" applyBorder="1" applyAlignment="1" applyProtection="1">
      <alignment horizontal="center"/>
    </xf>
    <xf numFmtId="0" fontId="30" fillId="0" borderId="65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left" indent="1"/>
      <protection locked="0"/>
    </xf>
    <xf numFmtId="0" fontId="29" fillId="0" borderId="50" xfId="0" applyFont="1" applyFill="1" applyBorder="1" applyAlignment="1" applyProtection="1">
      <alignment horizontal="left" indent="1"/>
      <protection locked="0"/>
    </xf>
    <xf numFmtId="0" fontId="29" fillId="0" borderId="66" xfId="0" applyFont="1" applyFill="1" applyBorder="1" applyAlignment="1" applyProtection="1">
      <alignment horizontal="left" indent="1"/>
      <protection locked="0"/>
    </xf>
    <xf numFmtId="0" fontId="29" fillId="0" borderId="56" xfId="0" applyFont="1" applyFill="1" applyBorder="1" applyAlignment="1" applyProtection="1">
      <alignment horizontal="left" indent="1"/>
      <protection locked="0"/>
    </xf>
    <xf numFmtId="0" fontId="29" fillId="0" borderId="52" xfId="0" applyFont="1" applyFill="1" applyBorder="1" applyAlignment="1" applyProtection="1">
      <alignment horizontal="left" indent="1"/>
      <protection locked="0"/>
    </xf>
    <xf numFmtId="0" fontId="29" fillId="0" borderId="67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 applyProtection="1">
      <alignment horizontal="right"/>
    </xf>
    <xf numFmtId="0" fontId="30" fillId="0" borderId="29" xfId="0" applyFont="1" applyBorder="1" applyAlignment="1" applyProtection="1">
      <alignment horizontal="left" vertical="center" indent="2"/>
    </xf>
    <xf numFmtId="0" fontId="30" fillId="0" borderId="63" xfId="0" applyFont="1" applyBorder="1" applyAlignment="1" applyProtection="1">
      <alignment horizontal="left" vertical="center" indent="2"/>
    </xf>
    <xf numFmtId="0" fontId="29" fillId="0" borderId="62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8" xfId="5" applyFont="1" applyFill="1" applyBorder="1" applyAlignment="1" applyProtection="1">
      <alignment horizontal="left" vertical="center" indent="1"/>
    </xf>
    <xf numFmtId="0" fontId="21" fillId="0" borderId="58" xfId="5" applyFont="1" applyFill="1" applyBorder="1" applyAlignment="1" applyProtection="1">
      <alignment horizontal="left" vertical="center" indent="1"/>
    </xf>
    <xf numFmtId="0" fontId="21" fillId="0" borderId="32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 vertical="center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Normal="100" workbookViewId="0">
      <selection sqref="A1:C1"/>
    </sheetView>
  </sheetViews>
  <sheetFormatPr defaultRowHeight="15.75"/>
  <cols>
    <col min="1" max="1" width="9.5" style="203" customWidth="1"/>
    <col min="2" max="2" width="79.6640625" style="203" customWidth="1"/>
    <col min="3" max="3" width="31.1640625" style="204" customWidth="1"/>
    <col min="4" max="4" width="9" style="220" customWidth="1"/>
    <col min="5" max="16384" width="9.33203125" style="220"/>
  </cols>
  <sheetData>
    <row r="1" spans="1:6" ht="14.25" customHeight="1">
      <c r="A1" s="561" t="s">
        <v>586</v>
      </c>
      <c r="B1" s="562"/>
      <c r="C1" s="562"/>
      <c r="D1" s="217"/>
      <c r="E1" s="217"/>
      <c r="F1" s="217"/>
    </row>
    <row r="2" spans="1:6" ht="14.25" customHeight="1">
      <c r="A2" s="559" t="s">
        <v>544</v>
      </c>
      <c r="B2" s="560"/>
      <c r="C2" s="560"/>
      <c r="D2" s="560"/>
      <c r="E2" s="560"/>
      <c r="F2" s="560"/>
    </row>
    <row r="3" spans="1:6" ht="15.95" customHeight="1">
      <c r="A3" s="563" t="s">
        <v>15</v>
      </c>
      <c r="B3" s="563"/>
      <c r="C3" s="563"/>
    </row>
    <row r="4" spans="1:6" ht="15.95" customHeight="1" thickBot="1">
      <c r="A4" s="558" t="s">
        <v>151</v>
      </c>
      <c r="B4" s="558"/>
      <c r="C4" s="184" t="s">
        <v>228</v>
      </c>
    </row>
    <row r="5" spans="1:6" ht="22.5" customHeight="1" thickBot="1">
      <c r="A5" s="7" t="s">
        <v>70</v>
      </c>
      <c r="B5" s="8" t="s">
        <v>17</v>
      </c>
      <c r="C5" s="21" t="s">
        <v>427</v>
      </c>
    </row>
    <row r="6" spans="1:6" s="224" customFormat="1" ht="11.25" customHeight="1" thickBot="1">
      <c r="A6" s="221">
        <v>1</v>
      </c>
      <c r="B6" s="222">
        <v>2</v>
      </c>
      <c r="C6" s="223">
        <v>3</v>
      </c>
    </row>
    <row r="7" spans="1:6" s="276" customFormat="1" ht="12" customHeight="1" thickBot="1">
      <c r="A7" s="273" t="s">
        <v>18</v>
      </c>
      <c r="B7" s="274" t="s">
        <v>262</v>
      </c>
      <c r="C7" s="275">
        <f>+C8+C9+C10+C11+C12+C13</f>
        <v>48010</v>
      </c>
    </row>
    <row r="8" spans="1:6" s="276" customFormat="1" ht="12" customHeight="1">
      <c r="A8" s="277" t="s">
        <v>97</v>
      </c>
      <c r="B8" s="278" t="s">
        <v>263</v>
      </c>
      <c r="C8" s="279">
        <v>18750</v>
      </c>
    </row>
    <row r="9" spans="1:6" s="276" customFormat="1" ht="12" customHeight="1">
      <c r="A9" s="280" t="s">
        <v>98</v>
      </c>
      <c r="B9" s="281" t="s">
        <v>264</v>
      </c>
      <c r="C9" s="282"/>
    </row>
    <row r="10" spans="1:6" s="276" customFormat="1" ht="12" customHeight="1">
      <c r="A10" s="280" t="s">
        <v>99</v>
      </c>
      <c r="B10" s="281" t="s">
        <v>265</v>
      </c>
      <c r="C10" s="282">
        <v>15535</v>
      </c>
    </row>
    <row r="11" spans="1:6" s="276" customFormat="1" ht="12" customHeight="1">
      <c r="A11" s="280" t="s">
        <v>100</v>
      </c>
      <c r="B11" s="281" t="s">
        <v>266</v>
      </c>
      <c r="C11" s="282">
        <v>1908</v>
      </c>
    </row>
    <row r="12" spans="1:6" s="276" customFormat="1" ht="12" customHeight="1">
      <c r="A12" s="280" t="s">
        <v>148</v>
      </c>
      <c r="B12" s="281" t="s">
        <v>267</v>
      </c>
      <c r="C12" s="282">
        <v>203</v>
      </c>
    </row>
    <row r="13" spans="1:6" s="276" customFormat="1" ht="12" customHeight="1" thickBot="1">
      <c r="A13" s="283" t="s">
        <v>101</v>
      </c>
      <c r="B13" s="284" t="s">
        <v>268</v>
      </c>
      <c r="C13" s="282">
        <v>11614</v>
      </c>
    </row>
    <row r="14" spans="1:6" s="276" customFormat="1" ht="12" customHeight="1" thickBot="1">
      <c r="A14" s="273" t="s">
        <v>19</v>
      </c>
      <c r="B14" s="285" t="s">
        <v>269</v>
      </c>
      <c r="C14" s="275">
        <f>+C15+C16+C17+C18+C19</f>
        <v>84347</v>
      </c>
    </row>
    <row r="15" spans="1:6" s="276" customFormat="1" ht="12" customHeight="1">
      <c r="A15" s="277" t="s">
        <v>103</v>
      </c>
      <c r="B15" s="278" t="s">
        <v>270</v>
      </c>
      <c r="C15" s="279"/>
    </row>
    <row r="16" spans="1:6" s="276" customFormat="1" ht="12" customHeight="1">
      <c r="A16" s="280" t="s">
        <v>104</v>
      </c>
      <c r="B16" s="281" t="s">
        <v>271</v>
      </c>
      <c r="C16" s="282"/>
    </row>
    <row r="17" spans="1:3" s="276" customFormat="1" ht="12" customHeight="1">
      <c r="A17" s="280" t="s">
        <v>105</v>
      </c>
      <c r="B17" s="281" t="s">
        <v>272</v>
      </c>
      <c r="C17" s="282"/>
    </row>
    <row r="18" spans="1:3" s="276" customFormat="1" ht="12" customHeight="1">
      <c r="A18" s="280" t="s">
        <v>106</v>
      </c>
      <c r="B18" s="281" t="s">
        <v>273</v>
      </c>
      <c r="C18" s="282"/>
    </row>
    <row r="19" spans="1:3" s="276" customFormat="1" ht="12" customHeight="1">
      <c r="A19" s="280" t="s">
        <v>107</v>
      </c>
      <c r="B19" s="281" t="s">
        <v>274</v>
      </c>
      <c r="C19" s="282">
        <v>84347</v>
      </c>
    </row>
    <row r="20" spans="1:3" s="276" customFormat="1" ht="12" customHeight="1" thickBot="1">
      <c r="A20" s="283" t="s">
        <v>116</v>
      </c>
      <c r="B20" s="284" t="s">
        <v>275</v>
      </c>
      <c r="C20" s="286"/>
    </row>
    <row r="21" spans="1:3" s="276" customFormat="1" ht="12" customHeight="1" thickBot="1">
      <c r="A21" s="273" t="s">
        <v>20</v>
      </c>
      <c r="B21" s="274" t="s">
        <v>276</v>
      </c>
      <c r="C21" s="275">
        <f>+C22+C23+C24+C25+C26</f>
        <v>0</v>
      </c>
    </row>
    <row r="22" spans="1:3" s="276" customFormat="1" ht="12" customHeight="1">
      <c r="A22" s="277" t="s">
        <v>86</v>
      </c>
      <c r="B22" s="278" t="s">
        <v>277</v>
      </c>
      <c r="C22" s="279"/>
    </row>
    <row r="23" spans="1:3" s="276" customFormat="1" ht="12" customHeight="1">
      <c r="A23" s="280" t="s">
        <v>87</v>
      </c>
      <c r="B23" s="281" t="s">
        <v>278</v>
      </c>
      <c r="C23" s="282"/>
    </row>
    <row r="24" spans="1:3" s="276" customFormat="1" ht="12" customHeight="1">
      <c r="A24" s="280" t="s">
        <v>88</v>
      </c>
      <c r="B24" s="281" t="s">
        <v>279</v>
      </c>
      <c r="C24" s="282"/>
    </row>
    <row r="25" spans="1:3" s="276" customFormat="1" ht="12" customHeight="1">
      <c r="A25" s="280" t="s">
        <v>89</v>
      </c>
      <c r="B25" s="281" t="s">
        <v>280</v>
      </c>
      <c r="C25" s="282"/>
    </row>
    <row r="26" spans="1:3" s="276" customFormat="1" ht="12" customHeight="1">
      <c r="A26" s="280" t="s">
        <v>170</v>
      </c>
      <c r="B26" s="281" t="s">
        <v>281</v>
      </c>
      <c r="C26" s="282"/>
    </row>
    <row r="27" spans="1:3" s="276" customFormat="1" ht="12" customHeight="1" thickBot="1">
      <c r="A27" s="283" t="s">
        <v>171</v>
      </c>
      <c r="B27" s="284" t="s">
        <v>282</v>
      </c>
      <c r="C27" s="286"/>
    </row>
    <row r="28" spans="1:3" s="276" customFormat="1" ht="12" customHeight="1" thickBot="1">
      <c r="A28" s="273" t="s">
        <v>172</v>
      </c>
      <c r="B28" s="274" t="s">
        <v>283</v>
      </c>
      <c r="C28" s="287">
        <f>+C29+C32+C33+C34</f>
        <v>23997</v>
      </c>
    </row>
    <row r="29" spans="1:3" s="276" customFormat="1" ht="12" customHeight="1">
      <c r="A29" s="277" t="s">
        <v>284</v>
      </c>
      <c r="B29" s="278" t="s">
        <v>285</v>
      </c>
      <c r="C29" s="288">
        <f>C30+C31</f>
        <v>19400</v>
      </c>
    </row>
    <row r="30" spans="1:3" s="276" customFormat="1" ht="12" customHeight="1">
      <c r="A30" s="280" t="s">
        <v>286</v>
      </c>
      <c r="B30" s="281" t="s">
        <v>287</v>
      </c>
      <c r="C30" s="282">
        <v>4400</v>
      </c>
    </row>
    <row r="31" spans="1:3" s="276" customFormat="1" ht="12" customHeight="1">
      <c r="A31" s="280" t="s">
        <v>288</v>
      </c>
      <c r="B31" s="281" t="s">
        <v>289</v>
      </c>
      <c r="C31" s="282">
        <v>15000</v>
      </c>
    </row>
    <row r="32" spans="1:3" s="276" customFormat="1" ht="12" customHeight="1">
      <c r="A32" s="280" t="s">
        <v>290</v>
      </c>
      <c r="B32" s="281" t="s">
        <v>291</v>
      </c>
      <c r="C32" s="282">
        <v>4400</v>
      </c>
    </row>
    <row r="33" spans="1:3" s="276" customFormat="1" ht="12" customHeight="1">
      <c r="A33" s="280" t="s">
        <v>292</v>
      </c>
      <c r="B33" s="281" t="s">
        <v>293</v>
      </c>
      <c r="C33" s="282"/>
    </row>
    <row r="34" spans="1:3" s="276" customFormat="1" ht="12" customHeight="1" thickBot="1">
      <c r="A34" s="283" t="s">
        <v>294</v>
      </c>
      <c r="B34" s="284" t="s">
        <v>295</v>
      </c>
      <c r="C34" s="286">
        <v>197</v>
      </c>
    </row>
    <row r="35" spans="1:3" s="276" customFormat="1" ht="12" customHeight="1" thickBot="1">
      <c r="A35" s="273" t="s">
        <v>22</v>
      </c>
      <c r="B35" s="274" t="s">
        <v>296</v>
      </c>
      <c r="C35" s="275">
        <f>SUM(C36:C45)</f>
        <v>23961</v>
      </c>
    </row>
    <row r="36" spans="1:3" s="276" customFormat="1" ht="12" customHeight="1">
      <c r="A36" s="277" t="s">
        <v>90</v>
      </c>
      <c r="B36" s="278" t="s">
        <v>297</v>
      </c>
      <c r="C36" s="279">
        <v>140</v>
      </c>
    </row>
    <row r="37" spans="1:3" s="276" customFormat="1" ht="12" customHeight="1">
      <c r="A37" s="280" t="s">
        <v>91</v>
      </c>
      <c r="B37" s="281" t="s">
        <v>298</v>
      </c>
      <c r="C37" s="282">
        <v>1159</v>
      </c>
    </row>
    <row r="38" spans="1:3" s="276" customFormat="1" ht="12" customHeight="1">
      <c r="A38" s="280" t="s">
        <v>92</v>
      </c>
      <c r="B38" s="281" t="s">
        <v>299</v>
      </c>
      <c r="C38" s="282">
        <v>2700</v>
      </c>
    </row>
    <row r="39" spans="1:3" s="276" customFormat="1" ht="12" customHeight="1">
      <c r="A39" s="280" t="s">
        <v>174</v>
      </c>
      <c r="B39" s="281" t="s">
        <v>300</v>
      </c>
      <c r="C39" s="282">
        <v>8635</v>
      </c>
    </row>
    <row r="40" spans="1:3" s="276" customFormat="1" ht="12" customHeight="1">
      <c r="A40" s="280" t="s">
        <v>175</v>
      </c>
      <c r="B40" s="281" t="s">
        <v>301</v>
      </c>
      <c r="C40" s="282">
        <v>7469</v>
      </c>
    </row>
    <row r="41" spans="1:3" s="276" customFormat="1" ht="12" customHeight="1">
      <c r="A41" s="280" t="s">
        <v>176</v>
      </c>
      <c r="B41" s="281" t="s">
        <v>302</v>
      </c>
      <c r="C41" s="282">
        <v>3166</v>
      </c>
    </row>
    <row r="42" spans="1:3" s="276" customFormat="1" ht="12" customHeight="1">
      <c r="A42" s="280" t="s">
        <v>177</v>
      </c>
      <c r="B42" s="281" t="s">
        <v>303</v>
      </c>
      <c r="C42" s="282">
        <v>692</v>
      </c>
    </row>
    <row r="43" spans="1:3" s="276" customFormat="1" ht="12" customHeight="1">
      <c r="A43" s="280" t="s">
        <v>178</v>
      </c>
      <c r="B43" s="281" t="s">
        <v>304</v>
      </c>
      <c r="C43" s="282"/>
    </row>
    <row r="44" spans="1:3" s="276" customFormat="1" ht="12" customHeight="1">
      <c r="A44" s="280" t="s">
        <v>305</v>
      </c>
      <c r="B44" s="281" t="s">
        <v>306</v>
      </c>
      <c r="C44" s="289"/>
    </row>
    <row r="45" spans="1:3" s="276" customFormat="1" ht="12" customHeight="1" thickBot="1">
      <c r="A45" s="283" t="s">
        <v>307</v>
      </c>
      <c r="B45" s="284" t="s">
        <v>308</v>
      </c>
      <c r="C45" s="290"/>
    </row>
    <row r="46" spans="1:3" s="276" customFormat="1" ht="12" customHeight="1" thickBot="1">
      <c r="A46" s="273" t="s">
        <v>23</v>
      </c>
      <c r="B46" s="274" t="s">
        <v>309</v>
      </c>
      <c r="C46" s="275">
        <f>SUM(C47:C51)</f>
        <v>0</v>
      </c>
    </row>
    <row r="47" spans="1:3" s="276" customFormat="1" ht="12" customHeight="1">
      <c r="A47" s="277" t="s">
        <v>93</v>
      </c>
      <c r="B47" s="278" t="s">
        <v>310</v>
      </c>
      <c r="C47" s="291"/>
    </row>
    <row r="48" spans="1:3" s="276" customFormat="1" ht="12" customHeight="1">
      <c r="A48" s="280" t="s">
        <v>94</v>
      </c>
      <c r="B48" s="281" t="s">
        <v>311</v>
      </c>
      <c r="C48" s="289"/>
    </row>
    <row r="49" spans="1:3" s="276" customFormat="1" ht="12" customHeight="1">
      <c r="A49" s="280" t="s">
        <v>312</v>
      </c>
      <c r="B49" s="281" t="s">
        <v>313</v>
      </c>
      <c r="C49" s="289"/>
    </row>
    <row r="50" spans="1:3" s="276" customFormat="1" ht="12" customHeight="1">
      <c r="A50" s="280" t="s">
        <v>314</v>
      </c>
      <c r="B50" s="281" t="s">
        <v>315</v>
      </c>
      <c r="C50" s="289"/>
    </row>
    <row r="51" spans="1:3" s="276" customFormat="1" ht="12" customHeight="1" thickBot="1">
      <c r="A51" s="283" t="s">
        <v>316</v>
      </c>
      <c r="B51" s="284" t="s">
        <v>317</v>
      </c>
      <c r="C51" s="290"/>
    </row>
    <row r="52" spans="1:3" s="276" customFormat="1" ht="12" customHeight="1" thickBot="1">
      <c r="A52" s="273" t="s">
        <v>179</v>
      </c>
      <c r="B52" s="274" t="s">
        <v>318</v>
      </c>
      <c r="C52" s="275">
        <f>SUM(C53:C55)</f>
        <v>0</v>
      </c>
    </row>
    <row r="53" spans="1:3" s="276" customFormat="1" ht="12" customHeight="1">
      <c r="A53" s="277" t="s">
        <v>95</v>
      </c>
      <c r="B53" s="278" t="s">
        <v>319</v>
      </c>
      <c r="C53" s="279"/>
    </row>
    <row r="54" spans="1:3" s="276" customFormat="1" ht="12" customHeight="1">
      <c r="A54" s="280" t="s">
        <v>96</v>
      </c>
      <c r="B54" s="281" t="s">
        <v>320</v>
      </c>
      <c r="C54" s="282"/>
    </row>
    <row r="55" spans="1:3" s="276" customFormat="1" ht="12" customHeight="1">
      <c r="A55" s="280" t="s">
        <v>321</v>
      </c>
      <c r="B55" s="281" t="s">
        <v>322</v>
      </c>
      <c r="C55" s="282"/>
    </row>
    <row r="56" spans="1:3" s="276" customFormat="1" ht="12" customHeight="1" thickBot="1">
      <c r="A56" s="283" t="s">
        <v>323</v>
      </c>
      <c r="B56" s="284" t="s">
        <v>324</v>
      </c>
      <c r="C56" s="286"/>
    </row>
    <row r="57" spans="1:3" s="276" customFormat="1" ht="12" customHeight="1" thickBot="1">
      <c r="A57" s="273" t="s">
        <v>25</v>
      </c>
      <c r="B57" s="285" t="s">
        <v>325</v>
      </c>
      <c r="C57" s="275">
        <f>SUM(C58:C60)</f>
        <v>0</v>
      </c>
    </row>
    <row r="58" spans="1:3" s="276" customFormat="1" ht="12" customHeight="1">
      <c r="A58" s="277" t="s">
        <v>180</v>
      </c>
      <c r="B58" s="278" t="s">
        <v>326</v>
      </c>
      <c r="C58" s="289"/>
    </row>
    <row r="59" spans="1:3" s="276" customFormat="1" ht="12" customHeight="1">
      <c r="A59" s="280" t="s">
        <v>181</v>
      </c>
      <c r="B59" s="281" t="s">
        <v>327</v>
      </c>
      <c r="C59" s="289"/>
    </row>
    <row r="60" spans="1:3" s="276" customFormat="1" ht="12" customHeight="1">
      <c r="A60" s="280" t="s">
        <v>229</v>
      </c>
      <c r="B60" s="281" t="s">
        <v>328</v>
      </c>
      <c r="C60" s="289"/>
    </row>
    <row r="61" spans="1:3" s="276" customFormat="1" ht="12" customHeight="1" thickBot="1">
      <c r="A61" s="283" t="s">
        <v>329</v>
      </c>
      <c r="B61" s="284" t="s">
        <v>330</v>
      </c>
      <c r="C61" s="289"/>
    </row>
    <row r="62" spans="1:3" s="276" customFormat="1" ht="12" customHeight="1" thickBot="1">
      <c r="A62" s="273" t="s">
        <v>26</v>
      </c>
      <c r="B62" s="274" t="s">
        <v>331</v>
      </c>
      <c r="C62" s="287">
        <f>+C7+C14+C21+C28+C35+C46+C52+C57</f>
        <v>180315</v>
      </c>
    </row>
    <row r="63" spans="1:3" s="276" customFormat="1" ht="12" customHeight="1" thickBot="1">
      <c r="A63" s="292" t="s">
        <v>332</v>
      </c>
      <c r="B63" s="285" t="s">
        <v>333</v>
      </c>
      <c r="C63" s="275">
        <f>SUM(C64:C66)</f>
        <v>0</v>
      </c>
    </row>
    <row r="64" spans="1:3" s="276" customFormat="1" ht="12" customHeight="1">
      <c r="A64" s="277" t="s">
        <v>334</v>
      </c>
      <c r="B64" s="278" t="s">
        <v>335</v>
      </c>
      <c r="C64" s="289"/>
    </row>
    <row r="65" spans="1:3" s="276" customFormat="1" ht="12" customHeight="1">
      <c r="A65" s="280" t="s">
        <v>336</v>
      </c>
      <c r="B65" s="281" t="s">
        <v>337</v>
      </c>
      <c r="C65" s="289"/>
    </row>
    <row r="66" spans="1:3" s="276" customFormat="1" ht="12" customHeight="1" thickBot="1">
      <c r="A66" s="283" t="s">
        <v>338</v>
      </c>
      <c r="B66" s="293" t="s">
        <v>339</v>
      </c>
      <c r="C66" s="289"/>
    </row>
    <row r="67" spans="1:3" s="276" customFormat="1" ht="12" customHeight="1" thickBot="1">
      <c r="A67" s="292" t="s">
        <v>340</v>
      </c>
      <c r="B67" s="285" t="s">
        <v>341</v>
      </c>
      <c r="C67" s="275">
        <f>SUM(C68:C71)</f>
        <v>0</v>
      </c>
    </row>
    <row r="68" spans="1:3" s="276" customFormat="1" ht="12" customHeight="1">
      <c r="A68" s="277" t="s">
        <v>149</v>
      </c>
      <c r="B68" s="278" t="s">
        <v>342</v>
      </c>
      <c r="C68" s="289"/>
    </row>
    <row r="69" spans="1:3" s="276" customFormat="1" ht="12" customHeight="1">
      <c r="A69" s="280" t="s">
        <v>150</v>
      </c>
      <c r="B69" s="281" t="s">
        <v>343</v>
      </c>
      <c r="C69" s="289"/>
    </row>
    <row r="70" spans="1:3" s="276" customFormat="1" ht="12" customHeight="1">
      <c r="A70" s="280" t="s">
        <v>344</v>
      </c>
      <c r="B70" s="281" t="s">
        <v>345</v>
      </c>
      <c r="C70" s="289"/>
    </row>
    <row r="71" spans="1:3" s="276" customFormat="1" ht="12" customHeight="1" thickBot="1">
      <c r="A71" s="283" t="s">
        <v>346</v>
      </c>
      <c r="B71" s="284" t="s">
        <v>347</v>
      </c>
      <c r="C71" s="289"/>
    </row>
    <row r="72" spans="1:3" s="276" customFormat="1" ht="12" customHeight="1" thickBot="1">
      <c r="A72" s="292" t="s">
        <v>348</v>
      </c>
      <c r="B72" s="285" t="s">
        <v>349</v>
      </c>
      <c r="C72" s="275">
        <f>SUM(C73:C74)</f>
        <v>0</v>
      </c>
    </row>
    <row r="73" spans="1:3" s="276" customFormat="1" ht="12" customHeight="1">
      <c r="A73" s="277" t="s">
        <v>350</v>
      </c>
      <c r="B73" s="278" t="s">
        <v>351</v>
      </c>
      <c r="C73" s="289"/>
    </row>
    <row r="74" spans="1:3" s="276" customFormat="1" ht="12" customHeight="1" thickBot="1">
      <c r="A74" s="283" t="s">
        <v>352</v>
      </c>
      <c r="B74" s="284" t="s">
        <v>353</v>
      </c>
      <c r="C74" s="289"/>
    </row>
    <row r="75" spans="1:3" s="276" customFormat="1" ht="12" customHeight="1" thickBot="1">
      <c r="A75" s="292" t="s">
        <v>354</v>
      </c>
      <c r="B75" s="285" t="s">
        <v>355</v>
      </c>
      <c r="C75" s="275">
        <f>SUM(C76:C78)</f>
        <v>0</v>
      </c>
    </row>
    <row r="76" spans="1:3" s="276" customFormat="1" ht="12" customHeight="1">
      <c r="A76" s="277" t="s">
        <v>356</v>
      </c>
      <c r="B76" s="278" t="s">
        <v>357</v>
      </c>
      <c r="C76" s="289"/>
    </row>
    <row r="77" spans="1:3" s="276" customFormat="1" ht="12" customHeight="1">
      <c r="A77" s="280" t="s">
        <v>358</v>
      </c>
      <c r="B77" s="281" t="s">
        <v>359</v>
      </c>
      <c r="C77" s="289"/>
    </row>
    <row r="78" spans="1:3" s="276" customFormat="1" ht="12" customHeight="1" thickBot="1">
      <c r="A78" s="283" t="s">
        <v>360</v>
      </c>
      <c r="B78" s="284" t="s">
        <v>361</v>
      </c>
      <c r="C78" s="289"/>
    </row>
    <row r="79" spans="1:3" s="276" customFormat="1" ht="12" customHeight="1" thickBot="1">
      <c r="A79" s="292" t="s">
        <v>362</v>
      </c>
      <c r="B79" s="285" t="s">
        <v>363</v>
      </c>
      <c r="C79" s="275">
        <f>SUM(C80:C83)</f>
        <v>0</v>
      </c>
    </row>
    <row r="80" spans="1:3" s="276" customFormat="1" ht="12" customHeight="1">
      <c r="A80" s="294" t="s">
        <v>364</v>
      </c>
      <c r="B80" s="278" t="s">
        <v>365</v>
      </c>
      <c r="C80" s="289"/>
    </row>
    <row r="81" spans="1:3" s="276" customFormat="1" ht="12" customHeight="1">
      <c r="A81" s="295" t="s">
        <v>366</v>
      </c>
      <c r="B81" s="281" t="s">
        <v>367</v>
      </c>
      <c r="C81" s="289"/>
    </row>
    <row r="82" spans="1:3" s="276" customFormat="1" ht="12" customHeight="1">
      <c r="A82" s="295" t="s">
        <v>368</v>
      </c>
      <c r="B82" s="281" t="s">
        <v>369</v>
      </c>
      <c r="C82" s="289"/>
    </row>
    <row r="83" spans="1:3" s="276" customFormat="1" ht="12" customHeight="1" thickBot="1">
      <c r="A83" s="296" t="s">
        <v>370</v>
      </c>
      <c r="B83" s="284" t="s">
        <v>371</v>
      </c>
      <c r="C83" s="289"/>
    </row>
    <row r="84" spans="1:3" s="276" customFormat="1" ht="13.5" customHeight="1" thickBot="1">
      <c r="A84" s="292" t="s">
        <v>372</v>
      </c>
      <c r="B84" s="285" t="s">
        <v>373</v>
      </c>
      <c r="C84" s="297"/>
    </row>
    <row r="85" spans="1:3" s="276" customFormat="1" ht="15.75" customHeight="1" thickBot="1">
      <c r="A85" s="292" t="s">
        <v>374</v>
      </c>
      <c r="B85" s="298" t="s">
        <v>375</v>
      </c>
      <c r="C85" s="287">
        <f>+C63+C67+C72+C75+C79+C84</f>
        <v>0</v>
      </c>
    </row>
    <row r="86" spans="1:3" s="276" customFormat="1" ht="16.5" customHeight="1" thickBot="1">
      <c r="A86" s="299" t="s">
        <v>376</v>
      </c>
      <c r="B86" s="300" t="s">
        <v>377</v>
      </c>
      <c r="C86" s="287">
        <f>+C62+C85</f>
        <v>180315</v>
      </c>
    </row>
    <row r="87" spans="1:3" s="225" customFormat="1" ht="83.25" customHeight="1">
      <c r="A87" s="4"/>
      <c r="B87" s="5"/>
      <c r="C87" s="183"/>
    </row>
    <row r="88" spans="1:3" ht="16.5" customHeight="1">
      <c r="A88" s="563" t="s">
        <v>47</v>
      </c>
      <c r="B88" s="563"/>
      <c r="C88" s="563"/>
    </row>
    <row r="89" spans="1:3" s="226" customFormat="1" ht="16.5" customHeight="1" thickBot="1">
      <c r="A89" s="564" t="s">
        <v>152</v>
      </c>
      <c r="B89" s="564"/>
      <c r="C89" s="218" t="s">
        <v>228</v>
      </c>
    </row>
    <row r="90" spans="1:3" ht="38.1" customHeight="1" thickBot="1">
      <c r="A90" s="7" t="s">
        <v>70</v>
      </c>
      <c r="B90" s="8" t="s">
        <v>48</v>
      </c>
      <c r="C90" s="21" t="s">
        <v>258</v>
      </c>
    </row>
    <row r="91" spans="1:3" s="224" customFormat="1" ht="12" customHeight="1" thickBot="1">
      <c r="A91" s="14">
        <v>1</v>
      </c>
      <c r="B91" s="15">
        <v>2</v>
      </c>
      <c r="C91" s="16">
        <v>3</v>
      </c>
    </row>
    <row r="92" spans="1:3" s="304" customFormat="1" ht="12" customHeight="1" thickBot="1">
      <c r="A92" s="301" t="s">
        <v>18</v>
      </c>
      <c r="B92" s="302" t="s">
        <v>562</v>
      </c>
      <c r="C92" s="303">
        <f>SUM(C93:C97)</f>
        <v>179714</v>
      </c>
    </row>
    <row r="93" spans="1:3" s="304" customFormat="1" ht="12" customHeight="1">
      <c r="A93" s="305" t="s">
        <v>97</v>
      </c>
      <c r="B93" s="306" t="s">
        <v>49</v>
      </c>
      <c r="C93" s="307">
        <v>91174</v>
      </c>
    </row>
    <row r="94" spans="1:3" s="304" customFormat="1" ht="12" customHeight="1">
      <c r="A94" s="280" t="s">
        <v>98</v>
      </c>
      <c r="B94" s="308" t="s">
        <v>182</v>
      </c>
      <c r="C94" s="282">
        <v>17036</v>
      </c>
    </row>
    <row r="95" spans="1:3" s="304" customFormat="1" ht="12" customHeight="1">
      <c r="A95" s="280" t="s">
        <v>99</v>
      </c>
      <c r="B95" s="308" t="s">
        <v>140</v>
      </c>
      <c r="C95" s="286">
        <v>51303</v>
      </c>
    </row>
    <row r="96" spans="1:3" s="304" customFormat="1" ht="12" customHeight="1">
      <c r="A96" s="280" t="s">
        <v>100</v>
      </c>
      <c r="B96" s="309" t="s">
        <v>183</v>
      </c>
      <c r="C96" s="286">
        <v>6332</v>
      </c>
    </row>
    <row r="97" spans="1:3" s="304" customFormat="1" ht="12" customHeight="1">
      <c r="A97" s="280" t="s">
        <v>111</v>
      </c>
      <c r="B97" s="310" t="s">
        <v>184</v>
      </c>
      <c r="C97" s="286">
        <v>13869</v>
      </c>
    </row>
    <row r="98" spans="1:3" s="304" customFormat="1" ht="12" customHeight="1">
      <c r="A98" s="280" t="s">
        <v>101</v>
      </c>
      <c r="B98" s="308" t="s">
        <v>378</v>
      </c>
      <c r="C98" s="286"/>
    </row>
    <row r="99" spans="1:3" s="304" customFormat="1" ht="12" customHeight="1">
      <c r="A99" s="280" t="s">
        <v>102</v>
      </c>
      <c r="B99" s="311" t="s">
        <v>379</v>
      </c>
      <c r="C99" s="286"/>
    </row>
    <row r="100" spans="1:3" s="304" customFormat="1" ht="12" customHeight="1">
      <c r="A100" s="280" t="s">
        <v>112</v>
      </c>
      <c r="B100" s="312" t="s">
        <v>380</v>
      </c>
      <c r="C100" s="286"/>
    </row>
    <row r="101" spans="1:3" s="304" customFormat="1" ht="12" customHeight="1">
      <c r="A101" s="280" t="s">
        <v>113</v>
      </c>
      <c r="B101" s="312" t="s">
        <v>381</v>
      </c>
      <c r="C101" s="286"/>
    </row>
    <row r="102" spans="1:3" s="304" customFormat="1" ht="12" customHeight="1">
      <c r="A102" s="280" t="s">
        <v>114</v>
      </c>
      <c r="B102" s="311" t="s">
        <v>382</v>
      </c>
      <c r="C102" s="286"/>
    </row>
    <row r="103" spans="1:3" s="304" customFormat="1" ht="12" customHeight="1">
      <c r="A103" s="280" t="s">
        <v>115</v>
      </c>
      <c r="B103" s="311" t="s">
        <v>383</v>
      </c>
      <c r="C103" s="286"/>
    </row>
    <row r="104" spans="1:3" s="304" customFormat="1" ht="12" customHeight="1">
      <c r="A104" s="280" t="s">
        <v>117</v>
      </c>
      <c r="B104" s="312" t="s">
        <v>384</v>
      </c>
      <c r="C104" s="286"/>
    </row>
    <row r="105" spans="1:3" s="304" customFormat="1" ht="12" customHeight="1">
      <c r="A105" s="313" t="s">
        <v>185</v>
      </c>
      <c r="B105" s="314" t="s">
        <v>385</v>
      </c>
      <c r="C105" s="286"/>
    </row>
    <row r="106" spans="1:3" s="304" customFormat="1" ht="12" customHeight="1">
      <c r="A106" s="280" t="s">
        <v>386</v>
      </c>
      <c r="B106" s="314" t="s">
        <v>387</v>
      </c>
      <c r="C106" s="286"/>
    </row>
    <row r="107" spans="1:3" s="304" customFormat="1" ht="12" customHeight="1" thickBot="1">
      <c r="A107" s="315" t="s">
        <v>388</v>
      </c>
      <c r="B107" s="316" t="s">
        <v>389</v>
      </c>
      <c r="C107" s="317">
        <v>13869</v>
      </c>
    </row>
    <row r="108" spans="1:3" s="304" customFormat="1" ht="12" customHeight="1" thickBot="1">
      <c r="A108" s="273" t="s">
        <v>19</v>
      </c>
      <c r="B108" s="318" t="s">
        <v>563</v>
      </c>
      <c r="C108" s="275">
        <f>+C109+C111+C113</f>
        <v>601</v>
      </c>
    </row>
    <row r="109" spans="1:3" s="304" customFormat="1" ht="12" customHeight="1">
      <c r="A109" s="277" t="s">
        <v>103</v>
      </c>
      <c r="B109" s="308" t="s">
        <v>227</v>
      </c>
      <c r="C109" s="279">
        <v>601</v>
      </c>
    </row>
    <row r="110" spans="1:3" s="304" customFormat="1" ht="12" customHeight="1">
      <c r="A110" s="277" t="s">
        <v>104</v>
      </c>
      <c r="B110" s="319" t="s">
        <v>390</v>
      </c>
      <c r="C110" s="279"/>
    </row>
    <row r="111" spans="1:3" s="304" customFormat="1" ht="12" customHeight="1">
      <c r="A111" s="277" t="s">
        <v>105</v>
      </c>
      <c r="B111" s="319" t="s">
        <v>186</v>
      </c>
      <c r="C111" s="282"/>
    </row>
    <row r="112" spans="1:3" s="304" customFormat="1" ht="12" customHeight="1">
      <c r="A112" s="277" t="s">
        <v>106</v>
      </c>
      <c r="B112" s="319" t="s">
        <v>391</v>
      </c>
      <c r="C112" s="320"/>
    </row>
    <row r="113" spans="1:3" s="304" customFormat="1" ht="12" customHeight="1">
      <c r="A113" s="277" t="s">
        <v>107</v>
      </c>
      <c r="B113" s="321" t="s">
        <v>230</v>
      </c>
      <c r="C113" s="320"/>
    </row>
    <row r="114" spans="1:3" s="304" customFormat="1" ht="12" customHeight="1">
      <c r="A114" s="277" t="s">
        <v>116</v>
      </c>
      <c r="B114" s="322" t="s">
        <v>392</v>
      </c>
      <c r="C114" s="320"/>
    </row>
    <row r="115" spans="1:3" s="304" customFormat="1" ht="12" customHeight="1">
      <c r="A115" s="277" t="s">
        <v>118</v>
      </c>
      <c r="B115" s="323" t="s">
        <v>393</v>
      </c>
      <c r="C115" s="320"/>
    </row>
    <row r="116" spans="1:3" s="304" customFormat="1" ht="12">
      <c r="A116" s="277" t="s">
        <v>187</v>
      </c>
      <c r="B116" s="312" t="s">
        <v>381</v>
      </c>
      <c r="C116" s="320"/>
    </row>
    <row r="117" spans="1:3" s="304" customFormat="1" ht="12" customHeight="1">
      <c r="A117" s="277" t="s">
        <v>188</v>
      </c>
      <c r="B117" s="312" t="s">
        <v>394</v>
      </c>
      <c r="C117" s="320"/>
    </row>
    <row r="118" spans="1:3" s="304" customFormat="1" ht="12" customHeight="1">
      <c r="A118" s="277" t="s">
        <v>189</v>
      </c>
      <c r="B118" s="312" t="s">
        <v>395</v>
      </c>
      <c r="C118" s="320"/>
    </row>
    <row r="119" spans="1:3" s="304" customFormat="1" ht="12" customHeight="1">
      <c r="A119" s="277" t="s">
        <v>396</v>
      </c>
      <c r="B119" s="312" t="s">
        <v>384</v>
      </c>
      <c r="C119" s="320"/>
    </row>
    <row r="120" spans="1:3" s="304" customFormat="1" ht="12" customHeight="1">
      <c r="A120" s="277" t="s">
        <v>397</v>
      </c>
      <c r="B120" s="312" t="s">
        <v>398</v>
      </c>
      <c r="C120" s="320"/>
    </row>
    <row r="121" spans="1:3" s="304" customFormat="1" ht="12.75" thickBot="1">
      <c r="A121" s="313" t="s">
        <v>399</v>
      </c>
      <c r="B121" s="312" t="s">
        <v>400</v>
      </c>
      <c r="C121" s="324"/>
    </row>
    <row r="122" spans="1:3" s="304" customFormat="1" ht="12" customHeight="1" thickBot="1">
      <c r="A122" s="273" t="s">
        <v>20</v>
      </c>
      <c r="B122" s="325" t="s">
        <v>401</v>
      </c>
      <c r="C122" s="275">
        <f>+C123+C124</f>
        <v>0</v>
      </c>
    </row>
    <row r="123" spans="1:3" s="304" customFormat="1" ht="12" customHeight="1">
      <c r="A123" s="277" t="s">
        <v>86</v>
      </c>
      <c r="B123" s="326" t="s">
        <v>60</v>
      </c>
      <c r="C123" s="279"/>
    </row>
    <row r="124" spans="1:3" s="304" customFormat="1" ht="12" customHeight="1" thickBot="1">
      <c r="A124" s="283" t="s">
        <v>87</v>
      </c>
      <c r="B124" s="319" t="s">
        <v>61</v>
      </c>
      <c r="C124" s="286"/>
    </row>
    <row r="125" spans="1:3" s="304" customFormat="1" ht="12" customHeight="1" thickBot="1">
      <c r="A125" s="273" t="s">
        <v>21</v>
      </c>
      <c r="B125" s="325" t="s">
        <v>402</v>
      </c>
      <c r="C125" s="275">
        <f>+C92+C108+C122</f>
        <v>180315</v>
      </c>
    </row>
    <row r="126" spans="1:3" s="304" customFormat="1" ht="12" customHeight="1" thickBot="1">
      <c r="A126" s="273" t="s">
        <v>22</v>
      </c>
      <c r="B126" s="325" t="s">
        <v>403</v>
      </c>
      <c r="C126" s="275">
        <f>+C127+C128+C129</f>
        <v>0</v>
      </c>
    </row>
    <row r="127" spans="1:3" s="304" customFormat="1" ht="12" customHeight="1">
      <c r="A127" s="277" t="s">
        <v>90</v>
      </c>
      <c r="B127" s="326" t="s">
        <v>404</v>
      </c>
      <c r="C127" s="320"/>
    </row>
    <row r="128" spans="1:3" s="304" customFormat="1" ht="12" customHeight="1">
      <c r="A128" s="277" t="s">
        <v>91</v>
      </c>
      <c r="B128" s="326" t="s">
        <v>405</v>
      </c>
      <c r="C128" s="320"/>
    </row>
    <row r="129" spans="1:3" s="304" customFormat="1" ht="12" customHeight="1" thickBot="1">
      <c r="A129" s="313" t="s">
        <v>92</v>
      </c>
      <c r="B129" s="327" t="s">
        <v>406</v>
      </c>
      <c r="C129" s="320"/>
    </row>
    <row r="130" spans="1:3" s="304" customFormat="1" ht="12" customHeight="1" thickBot="1">
      <c r="A130" s="273" t="s">
        <v>23</v>
      </c>
      <c r="B130" s="325" t="s">
        <v>407</v>
      </c>
      <c r="C130" s="275">
        <f>+C131+C132+C133+C134</f>
        <v>0</v>
      </c>
    </row>
    <row r="131" spans="1:3" s="304" customFormat="1" ht="12" customHeight="1">
      <c r="A131" s="277" t="s">
        <v>93</v>
      </c>
      <c r="B131" s="326" t="s">
        <v>408</v>
      </c>
      <c r="C131" s="320"/>
    </row>
    <row r="132" spans="1:3" s="304" customFormat="1" ht="12" customHeight="1">
      <c r="A132" s="277" t="s">
        <v>94</v>
      </c>
      <c r="B132" s="326" t="s">
        <v>409</v>
      </c>
      <c r="C132" s="320"/>
    </row>
    <row r="133" spans="1:3" s="304" customFormat="1" ht="12" customHeight="1">
      <c r="A133" s="277" t="s">
        <v>312</v>
      </c>
      <c r="B133" s="326" t="s">
        <v>410</v>
      </c>
      <c r="C133" s="320"/>
    </row>
    <row r="134" spans="1:3" s="304" customFormat="1" ht="12" customHeight="1" thickBot="1">
      <c r="A134" s="313" t="s">
        <v>314</v>
      </c>
      <c r="B134" s="327" t="s">
        <v>411</v>
      </c>
      <c r="C134" s="320"/>
    </row>
    <row r="135" spans="1:3" s="304" customFormat="1" ht="12" customHeight="1" thickBot="1">
      <c r="A135" s="273" t="s">
        <v>24</v>
      </c>
      <c r="B135" s="325" t="s">
        <v>412</v>
      </c>
      <c r="C135" s="287">
        <f>+C136+C137+C138+C139</f>
        <v>0</v>
      </c>
    </row>
    <row r="136" spans="1:3" s="304" customFormat="1" ht="12" customHeight="1">
      <c r="A136" s="277" t="s">
        <v>95</v>
      </c>
      <c r="B136" s="326" t="s">
        <v>413</v>
      </c>
      <c r="C136" s="320"/>
    </row>
    <row r="137" spans="1:3" s="304" customFormat="1" ht="12" customHeight="1">
      <c r="A137" s="277" t="s">
        <v>96</v>
      </c>
      <c r="B137" s="326" t="s">
        <v>414</v>
      </c>
      <c r="C137" s="320"/>
    </row>
    <row r="138" spans="1:3" s="304" customFormat="1" ht="12" customHeight="1">
      <c r="A138" s="277" t="s">
        <v>321</v>
      </c>
      <c r="B138" s="326" t="s">
        <v>415</v>
      </c>
      <c r="C138" s="320"/>
    </row>
    <row r="139" spans="1:3" s="304" customFormat="1" ht="12" customHeight="1" thickBot="1">
      <c r="A139" s="313" t="s">
        <v>323</v>
      </c>
      <c r="B139" s="327" t="s">
        <v>416</v>
      </c>
      <c r="C139" s="320"/>
    </row>
    <row r="140" spans="1:3" s="304" customFormat="1" ht="12" customHeight="1" thickBot="1">
      <c r="A140" s="273" t="s">
        <v>25</v>
      </c>
      <c r="B140" s="325" t="s">
        <v>417</v>
      </c>
      <c r="C140" s="328">
        <f>+C141+C142+C143+C144</f>
        <v>0</v>
      </c>
    </row>
    <row r="141" spans="1:3" s="304" customFormat="1" ht="12" customHeight="1">
      <c r="A141" s="277" t="s">
        <v>180</v>
      </c>
      <c r="B141" s="326" t="s">
        <v>418</v>
      </c>
      <c r="C141" s="320"/>
    </row>
    <row r="142" spans="1:3" s="304" customFormat="1" ht="12" customHeight="1">
      <c r="A142" s="277" t="s">
        <v>181</v>
      </c>
      <c r="B142" s="326" t="s">
        <v>419</v>
      </c>
      <c r="C142" s="320"/>
    </row>
    <row r="143" spans="1:3" s="304" customFormat="1" ht="12" customHeight="1">
      <c r="A143" s="277" t="s">
        <v>229</v>
      </c>
      <c r="B143" s="326" t="s">
        <v>420</v>
      </c>
      <c r="C143" s="320"/>
    </row>
    <row r="144" spans="1:3" s="304" customFormat="1" ht="12" customHeight="1" thickBot="1">
      <c r="A144" s="277" t="s">
        <v>329</v>
      </c>
      <c r="B144" s="326" t="s">
        <v>421</v>
      </c>
      <c r="C144" s="320"/>
    </row>
    <row r="145" spans="1:9" s="304" customFormat="1" ht="15" customHeight="1" thickBot="1">
      <c r="A145" s="273" t="s">
        <v>26</v>
      </c>
      <c r="B145" s="325" t="s">
        <v>422</v>
      </c>
      <c r="C145" s="227">
        <f>+C126+C130+C135+C140</f>
        <v>0</v>
      </c>
      <c r="F145" s="329"/>
      <c r="G145" s="330"/>
      <c r="H145" s="330"/>
      <c r="I145" s="330"/>
    </row>
    <row r="146" spans="1:9" s="276" customFormat="1" ht="12.95" customHeight="1" thickBot="1">
      <c r="A146" s="331" t="s">
        <v>27</v>
      </c>
      <c r="B146" s="202" t="s">
        <v>423</v>
      </c>
      <c r="C146" s="227">
        <f>+C125+C145</f>
        <v>180315</v>
      </c>
    </row>
    <row r="147" spans="1:9" s="304" customFormat="1" ht="7.5" customHeight="1">
      <c r="C147" s="332"/>
    </row>
    <row r="148" spans="1:9" s="304" customFormat="1" ht="12">
      <c r="A148" s="557" t="s">
        <v>424</v>
      </c>
      <c r="B148" s="557"/>
      <c r="C148" s="557"/>
    </row>
    <row r="149" spans="1:9" s="304" customFormat="1" ht="15" customHeight="1" thickBot="1">
      <c r="A149" s="558" t="s">
        <v>153</v>
      </c>
      <c r="B149" s="558"/>
      <c r="C149" s="333" t="s">
        <v>228</v>
      </c>
    </row>
    <row r="150" spans="1:9" s="304" customFormat="1" ht="26.25" customHeight="1" thickBot="1">
      <c r="A150" s="273">
        <v>1</v>
      </c>
      <c r="B150" s="318" t="s">
        <v>425</v>
      </c>
      <c r="C150" s="275">
        <f>+C62-C125</f>
        <v>0</v>
      </c>
      <c r="D150" s="334"/>
    </row>
    <row r="151" spans="1:9" s="304" customFormat="1" ht="27.75" customHeight="1" thickBot="1">
      <c r="A151" s="273" t="s">
        <v>19</v>
      </c>
      <c r="B151" s="318" t="s">
        <v>426</v>
      </c>
      <c r="C151" s="275">
        <f>+C85-C145</f>
        <v>0</v>
      </c>
    </row>
  </sheetData>
  <mergeCells count="8">
    <mergeCell ref="A148:C148"/>
    <mergeCell ref="A149:B149"/>
    <mergeCell ref="A2:F2"/>
    <mergeCell ref="A1:C1"/>
    <mergeCell ref="A3:C3"/>
    <mergeCell ref="A4:B4"/>
    <mergeCell ref="A88:C88"/>
    <mergeCell ref="A89:B89"/>
  </mergeCells>
  <phoneticPr fontId="29" type="noConversion"/>
  <pageMargins left="0.78740157480314965" right="0.78740157480314965" top="0.19685039370078741" bottom="0.38" header="0.15748031496062992" footer="0.27559055118110237"/>
  <pageSetup paperSize="9" scale="74" fitToWidth="3" fitToHeight="2" orientation="portrait" horizontalDpi="300" verticalDpi="300" r:id="rId1"/>
  <headerFooter alignWithMargins="0"/>
  <rowBreaks count="1" manualBreakCount="1">
    <brk id="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A10" sqref="A10"/>
    </sheetView>
  </sheetViews>
  <sheetFormatPr defaultRowHeight="12.75"/>
  <cols>
    <col min="1" max="1" width="47.1640625" style="23" customWidth="1"/>
    <col min="2" max="2" width="15.6640625" style="22" customWidth="1"/>
    <col min="3" max="3" width="16.33203125" style="22" customWidth="1"/>
    <col min="4" max="4" width="18" style="22" customWidth="1"/>
    <col min="5" max="5" width="16.6640625" style="22" customWidth="1"/>
    <col min="6" max="6" width="18.83203125" style="37" customWidth="1"/>
    <col min="7" max="8" width="12.83203125" style="22" customWidth="1"/>
    <col min="9" max="9" width="13.83203125" style="22" customWidth="1"/>
    <col min="10" max="16384" width="9.33203125" style="22"/>
  </cols>
  <sheetData>
    <row r="1" spans="1:6" ht="25.5" customHeight="1">
      <c r="A1" s="589" t="s">
        <v>2</v>
      </c>
      <c r="B1" s="589"/>
      <c r="C1" s="589"/>
      <c r="D1" s="589"/>
      <c r="E1" s="589"/>
      <c r="F1" s="589"/>
    </row>
    <row r="2" spans="1:6" ht="22.5" customHeight="1" thickBot="1">
      <c r="A2" s="134"/>
      <c r="B2" s="37"/>
      <c r="C2" s="37"/>
      <c r="D2" s="37"/>
      <c r="E2" s="37"/>
      <c r="F2" s="32" t="s">
        <v>62</v>
      </c>
    </row>
    <row r="3" spans="1:6" s="25" customFormat="1" ht="44.25" customHeight="1" thickBot="1">
      <c r="A3" s="135" t="s">
        <v>66</v>
      </c>
      <c r="B3" s="136" t="s">
        <v>67</v>
      </c>
      <c r="C3" s="136" t="s">
        <v>68</v>
      </c>
      <c r="D3" s="136" t="s">
        <v>513</v>
      </c>
      <c r="E3" s="136" t="s">
        <v>427</v>
      </c>
      <c r="F3" s="33" t="s">
        <v>514</v>
      </c>
    </row>
    <row r="4" spans="1:6" s="37" customFormat="1" ht="12" customHeight="1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 t="s">
        <v>85</v>
      </c>
    </row>
    <row r="5" spans="1:6" s="406" customFormat="1" ht="15.95" customHeight="1">
      <c r="A5" s="402" t="s">
        <v>577</v>
      </c>
      <c r="B5" s="403">
        <v>601</v>
      </c>
      <c r="C5" s="404">
        <v>2015</v>
      </c>
      <c r="D5" s="403"/>
      <c r="E5" s="403">
        <v>601</v>
      </c>
      <c r="F5" s="405">
        <f t="shared" ref="F5:F23" si="0">B5-D5-E5</f>
        <v>0</v>
      </c>
    </row>
    <row r="6" spans="1:6" ht="15.95" customHeight="1">
      <c r="A6" s="26"/>
      <c r="B6" s="9"/>
      <c r="C6" s="38"/>
      <c r="D6" s="9"/>
      <c r="E6" s="9"/>
      <c r="F6" s="39">
        <f t="shared" si="0"/>
        <v>0</v>
      </c>
    </row>
    <row r="7" spans="1:6" ht="15.95" customHeight="1">
      <c r="A7" s="26"/>
      <c r="B7" s="9"/>
      <c r="C7" s="38"/>
      <c r="D7" s="9"/>
      <c r="E7" s="9"/>
      <c r="F7" s="39">
        <f t="shared" si="0"/>
        <v>0</v>
      </c>
    </row>
    <row r="8" spans="1:6" ht="15.95" customHeight="1">
      <c r="A8" s="40"/>
      <c r="B8" s="9"/>
      <c r="C8" s="38"/>
      <c r="D8" s="9"/>
      <c r="E8" s="9"/>
      <c r="F8" s="39">
        <f t="shared" si="0"/>
        <v>0</v>
      </c>
    </row>
    <row r="9" spans="1:6" ht="15.95" customHeight="1">
      <c r="A9" s="26"/>
      <c r="B9" s="9"/>
      <c r="C9" s="38"/>
      <c r="D9" s="9"/>
      <c r="E9" s="9"/>
      <c r="F9" s="39">
        <f t="shared" si="0"/>
        <v>0</v>
      </c>
    </row>
    <row r="10" spans="1:6" ht="15.95" customHeight="1">
      <c r="A10" s="40"/>
      <c r="B10" s="9"/>
      <c r="C10" s="38"/>
      <c r="D10" s="9"/>
      <c r="E10" s="9"/>
      <c r="F10" s="39">
        <f t="shared" si="0"/>
        <v>0</v>
      </c>
    </row>
    <row r="11" spans="1:6" ht="15.95" customHeight="1">
      <c r="A11" s="26"/>
      <c r="B11" s="9"/>
      <c r="C11" s="38"/>
      <c r="D11" s="9"/>
      <c r="E11" s="9"/>
      <c r="F11" s="39">
        <f t="shared" si="0"/>
        <v>0</v>
      </c>
    </row>
    <row r="12" spans="1:6" ht="15.95" customHeight="1">
      <c r="A12" s="26"/>
      <c r="B12" s="9"/>
      <c r="C12" s="38"/>
      <c r="D12" s="9"/>
      <c r="E12" s="9"/>
      <c r="F12" s="39">
        <f t="shared" si="0"/>
        <v>0</v>
      </c>
    </row>
    <row r="13" spans="1:6" ht="15.95" customHeight="1">
      <c r="A13" s="26"/>
      <c r="B13" s="9"/>
      <c r="C13" s="38"/>
      <c r="D13" s="9"/>
      <c r="E13" s="9"/>
      <c r="F13" s="39">
        <f t="shared" si="0"/>
        <v>0</v>
      </c>
    </row>
    <row r="14" spans="1:6" ht="15.95" customHeight="1">
      <c r="A14" s="26"/>
      <c r="B14" s="9"/>
      <c r="C14" s="38"/>
      <c r="D14" s="9"/>
      <c r="E14" s="9"/>
      <c r="F14" s="39">
        <f t="shared" si="0"/>
        <v>0</v>
      </c>
    </row>
    <row r="15" spans="1:6" ht="15.95" customHeight="1">
      <c r="A15" s="26"/>
      <c r="B15" s="9"/>
      <c r="C15" s="38"/>
      <c r="D15" s="9"/>
      <c r="E15" s="9"/>
      <c r="F15" s="39">
        <f t="shared" si="0"/>
        <v>0</v>
      </c>
    </row>
    <row r="16" spans="1:6" ht="15.95" customHeight="1">
      <c r="A16" s="26"/>
      <c r="B16" s="9"/>
      <c r="C16" s="38"/>
      <c r="D16" s="9"/>
      <c r="E16" s="9"/>
      <c r="F16" s="39">
        <f t="shared" si="0"/>
        <v>0</v>
      </c>
    </row>
    <row r="17" spans="1:6" ht="15.95" customHeight="1">
      <c r="A17" s="26"/>
      <c r="B17" s="9"/>
      <c r="C17" s="38"/>
      <c r="D17" s="9"/>
      <c r="E17" s="9"/>
      <c r="F17" s="39">
        <f t="shared" si="0"/>
        <v>0</v>
      </c>
    </row>
    <row r="18" spans="1:6" ht="15.95" customHeight="1">
      <c r="A18" s="26"/>
      <c r="B18" s="9"/>
      <c r="C18" s="38"/>
      <c r="D18" s="9"/>
      <c r="E18" s="9"/>
      <c r="F18" s="39">
        <f t="shared" si="0"/>
        <v>0</v>
      </c>
    </row>
    <row r="19" spans="1:6" ht="15.95" customHeight="1">
      <c r="A19" s="26"/>
      <c r="B19" s="9"/>
      <c r="C19" s="38"/>
      <c r="D19" s="9"/>
      <c r="E19" s="9"/>
      <c r="F19" s="39">
        <f t="shared" si="0"/>
        <v>0</v>
      </c>
    </row>
    <row r="20" spans="1:6" ht="15.95" customHeight="1">
      <c r="A20" s="26"/>
      <c r="B20" s="9"/>
      <c r="C20" s="38"/>
      <c r="D20" s="9"/>
      <c r="E20" s="9"/>
      <c r="F20" s="39">
        <f t="shared" si="0"/>
        <v>0</v>
      </c>
    </row>
    <row r="21" spans="1:6" ht="15.95" customHeight="1">
      <c r="A21" s="26"/>
      <c r="B21" s="9"/>
      <c r="C21" s="38"/>
      <c r="D21" s="9"/>
      <c r="E21" s="9"/>
      <c r="F21" s="39">
        <f t="shared" si="0"/>
        <v>0</v>
      </c>
    </row>
    <row r="22" spans="1:6" ht="15.95" customHeight="1">
      <c r="A22" s="26"/>
      <c r="B22" s="9"/>
      <c r="C22" s="38"/>
      <c r="D22" s="9"/>
      <c r="E22" s="9"/>
      <c r="F22" s="39">
        <f t="shared" si="0"/>
        <v>0</v>
      </c>
    </row>
    <row r="23" spans="1:6" ht="15.95" customHeight="1" thickBot="1">
      <c r="A23" s="41"/>
      <c r="B23" s="10"/>
      <c r="C23" s="42"/>
      <c r="D23" s="10"/>
      <c r="E23" s="10"/>
      <c r="F23" s="43">
        <f t="shared" si="0"/>
        <v>0</v>
      </c>
    </row>
    <row r="24" spans="1:6" s="46" customFormat="1" ht="18" customHeight="1" thickBot="1">
      <c r="A24" s="137" t="s">
        <v>65</v>
      </c>
      <c r="B24" s="44">
        <f>SUM(B5:B23)</f>
        <v>601</v>
      </c>
      <c r="C24" s="84"/>
      <c r="D24" s="44">
        <f>SUM(D5:D23)</f>
        <v>0</v>
      </c>
      <c r="E24" s="44">
        <f>SUM(E5:E23)</f>
        <v>601</v>
      </c>
      <c r="F24" s="4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4. melléklet a 2/2015.(II.24.)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E5" sqref="E5"/>
    </sheetView>
  </sheetViews>
  <sheetFormatPr defaultRowHeight="12.75"/>
  <cols>
    <col min="1" max="1" width="60.6640625" style="23" customWidth="1"/>
    <col min="2" max="2" width="15.6640625" style="22" customWidth="1"/>
    <col min="3" max="3" width="16.33203125" style="22" customWidth="1"/>
    <col min="4" max="4" width="18" style="22" customWidth="1"/>
    <col min="5" max="5" width="16.6640625" style="22" customWidth="1"/>
    <col min="6" max="6" width="18.83203125" style="22" customWidth="1"/>
    <col min="7" max="8" width="12.83203125" style="22" customWidth="1"/>
    <col min="9" max="9" width="13.83203125" style="22" customWidth="1"/>
    <col min="10" max="16384" width="9.33203125" style="22"/>
  </cols>
  <sheetData>
    <row r="1" spans="1:6" ht="24.75" customHeight="1">
      <c r="A1" s="589" t="s">
        <v>3</v>
      </c>
      <c r="B1" s="589"/>
      <c r="C1" s="589"/>
      <c r="D1" s="589"/>
      <c r="E1" s="589"/>
      <c r="F1" s="589"/>
    </row>
    <row r="2" spans="1:6" ht="23.25" customHeight="1" thickBot="1">
      <c r="A2" s="134"/>
      <c r="B2" s="37"/>
      <c r="C2" s="37"/>
      <c r="D2" s="37"/>
      <c r="E2" s="37"/>
      <c r="F2" s="32" t="s">
        <v>62</v>
      </c>
    </row>
    <row r="3" spans="1:6" s="25" customFormat="1" ht="48.75" customHeight="1" thickBot="1">
      <c r="A3" s="135" t="s">
        <v>69</v>
      </c>
      <c r="B3" s="136" t="s">
        <v>67</v>
      </c>
      <c r="C3" s="136" t="s">
        <v>68</v>
      </c>
      <c r="D3" s="136" t="s">
        <v>513</v>
      </c>
      <c r="E3" s="136" t="s">
        <v>427</v>
      </c>
      <c r="F3" s="33" t="s">
        <v>515</v>
      </c>
    </row>
    <row r="4" spans="1:6" s="37" customFormat="1" ht="15" customHeight="1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</row>
    <row r="5" spans="1:6" ht="15.95" customHeight="1">
      <c r="A5" s="26"/>
      <c r="B5" s="9"/>
      <c r="C5" s="38"/>
      <c r="D5" s="9"/>
      <c r="E5" s="9"/>
      <c r="F5" s="50">
        <f t="shared" ref="F5:F23" si="0">B5-D5-E5</f>
        <v>0</v>
      </c>
    </row>
    <row r="6" spans="1:6" ht="15.95" customHeight="1">
      <c r="A6" s="47"/>
      <c r="B6" s="48"/>
      <c r="C6" s="49"/>
      <c r="D6" s="48"/>
      <c r="E6" s="48"/>
      <c r="F6" s="50">
        <f t="shared" si="0"/>
        <v>0</v>
      </c>
    </row>
    <row r="7" spans="1:6" ht="15.95" customHeight="1">
      <c r="A7" s="47"/>
      <c r="B7" s="48"/>
      <c r="C7" s="49"/>
      <c r="D7" s="48"/>
      <c r="E7" s="48"/>
      <c r="F7" s="50">
        <f t="shared" si="0"/>
        <v>0</v>
      </c>
    </row>
    <row r="8" spans="1:6" ht="15.95" customHeight="1">
      <c r="A8" s="47"/>
      <c r="B8" s="48"/>
      <c r="C8" s="49"/>
      <c r="D8" s="48"/>
      <c r="E8" s="48"/>
      <c r="F8" s="50">
        <f t="shared" si="0"/>
        <v>0</v>
      </c>
    </row>
    <row r="9" spans="1:6" ht="15.95" customHeight="1">
      <c r="A9" s="47"/>
      <c r="B9" s="48"/>
      <c r="C9" s="49"/>
      <c r="D9" s="48"/>
      <c r="E9" s="48"/>
      <c r="F9" s="50">
        <f t="shared" si="0"/>
        <v>0</v>
      </c>
    </row>
    <row r="10" spans="1:6" ht="15.95" customHeight="1">
      <c r="A10" s="47"/>
      <c r="B10" s="48"/>
      <c r="C10" s="49"/>
      <c r="D10" s="48"/>
      <c r="E10" s="48"/>
      <c r="F10" s="50">
        <f t="shared" si="0"/>
        <v>0</v>
      </c>
    </row>
    <row r="11" spans="1:6" ht="15.95" customHeight="1">
      <c r="A11" s="47"/>
      <c r="B11" s="48"/>
      <c r="C11" s="49"/>
      <c r="D11" s="48"/>
      <c r="E11" s="48"/>
      <c r="F11" s="50">
        <f t="shared" si="0"/>
        <v>0</v>
      </c>
    </row>
    <row r="12" spans="1:6" ht="15.95" customHeight="1">
      <c r="A12" s="47"/>
      <c r="B12" s="48"/>
      <c r="C12" s="49"/>
      <c r="D12" s="48"/>
      <c r="E12" s="48"/>
      <c r="F12" s="50">
        <f t="shared" si="0"/>
        <v>0</v>
      </c>
    </row>
    <row r="13" spans="1:6" ht="15.95" customHeight="1">
      <c r="A13" s="47"/>
      <c r="B13" s="48"/>
      <c r="C13" s="49"/>
      <c r="D13" s="48"/>
      <c r="E13" s="48"/>
      <c r="F13" s="50">
        <f t="shared" si="0"/>
        <v>0</v>
      </c>
    </row>
    <row r="14" spans="1:6" ht="15.95" customHeight="1">
      <c r="A14" s="47"/>
      <c r="B14" s="48"/>
      <c r="C14" s="49"/>
      <c r="D14" s="48"/>
      <c r="E14" s="48"/>
      <c r="F14" s="50">
        <f t="shared" si="0"/>
        <v>0</v>
      </c>
    </row>
    <row r="15" spans="1:6" ht="15.95" customHeight="1">
      <c r="A15" s="47"/>
      <c r="B15" s="48"/>
      <c r="C15" s="49"/>
      <c r="D15" s="48"/>
      <c r="E15" s="48"/>
      <c r="F15" s="50">
        <f t="shared" si="0"/>
        <v>0</v>
      </c>
    </row>
    <row r="16" spans="1:6" ht="15.95" customHeight="1">
      <c r="A16" s="47"/>
      <c r="B16" s="48"/>
      <c r="C16" s="49"/>
      <c r="D16" s="48"/>
      <c r="E16" s="48"/>
      <c r="F16" s="50">
        <f t="shared" si="0"/>
        <v>0</v>
      </c>
    </row>
    <row r="17" spans="1:6" ht="15.95" customHeight="1">
      <c r="A17" s="47"/>
      <c r="B17" s="48"/>
      <c r="C17" s="49"/>
      <c r="D17" s="48"/>
      <c r="E17" s="48"/>
      <c r="F17" s="50">
        <f t="shared" si="0"/>
        <v>0</v>
      </c>
    </row>
    <row r="18" spans="1:6" ht="15.95" customHeight="1">
      <c r="A18" s="47"/>
      <c r="B18" s="48"/>
      <c r="C18" s="49"/>
      <c r="D18" s="48"/>
      <c r="E18" s="48"/>
      <c r="F18" s="50">
        <f t="shared" si="0"/>
        <v>0</v>
      </c>
    </row>
    <row r="19" spans="1:6" ht="15.95" customHeight="1">
      <c r="A19" s="47"/>
      <c r="B19" s="48"/>
      <c r="C19" s="49"/>
      <c r="D19" s="48"/>
      <c r="E19" s="48"/>
      <c r="F19" s="50">
        <f t="shared" si="0"/>
        <v>0</v>
      </c>
    </row>
    <row r="20" spans="1:6" ht="15.95" customHeight="1">
      <c r="A20" s="47"/>
      <c r="B20" s="48"/>
      <c r="C20" s="49"/>
      <c r="D20" s="48"/>
      <c r="E20" s="48"/>
      <c r="F20" s="50">
        <f t="shared" si="0"/>
        <v>0</v>
      </c>
    </row>
    <row r="21" spans="1:6" ht="15.95" customHeight="1">
      <c r="A21" s="47"/>
      <c r="B21" s="48"/>
      <c r="C21" s="49"/>
      <c r="D21" s="48"/>
      <c r="E21" s="48"/>
      <c r="F21" s="50">
        <f t="shared" si="0"/>
        <v>0</v>
      </c>
    </row>
    <row r="22" spans="1:6" ht="15.95" customHeight="1">
      <c r="A22" s="47"/>
      <c r="B22" s="48"/>
      <c r="C22" s="49"/>
      <c r="D22" s="48"/>
      <c r="E22" s="48"/>
      <c r="F22" s="50">
        <f t="shared" si="0"/>
        <v>0</v>
      </c>
    </row>
    <row r="23" spans="1:6" ht="15.95" customHeight="1" thickBot="1">
      <c r="A23" s="51"/>
      <c r="B23" s="52"/>
      <c r="C23" s="52"/>
      <c r="D23" s="52"/>
      <c r="E23" s="52"/>
      <c r="F23" s="53">
        <f t="shared" si="0"/>
        <v>0</v>
      </c>
    </row>
    <row r="24" spans="1:6" s="46" customFormat="1" ht="18" customHeight="1" thickBot="1">
      <c r="A24" s="137" t="s">
        <v>65</v>
      </c>
      <c r="B24" s="138">
        <f>SUM(B5:B23)</f>
        <v>0</v>
      </c>
      <c r="C24" s="85"/>
      <c r="D24" s="138">
        <f>SUM(D5:D23)</f>
        <v>0</v>
      </c>
      <c r="E24" s="138">
        <f>SUM(E5:E23)</f>
        <v>0</v>
      </c>
      <c r="F24" s="54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2/2015.(II.24.)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Normal="100" workbookViewId="0">
      <selection activeCell="G16" sqref="G16"/>
    </sheetView>
  </sheetViews>
  <sheetFormatPr defaultRowHeight="12.75"/>
  <cols>
    <col min="1" max="1" width="38.6640625" style="27" customWidth="1"/>
    <col min="2" max="5" width="13.83203125" style="27" customWidth="1"/>
    <col min="6" max="16384" width="9.33203125" style="27"/>
  </cols>
  <sheetData>
    <row r="1" spans="1:5">
      <c r="A1" s="156"/>
      <c r="B1" s="156"/>
      <c r="C1" s="156"/>
      <c r="D1" s="156"/>
      <c r="E1" s="156"/>
    </row>
    <row r="2" spans="1:5" ht="15.75">
      <c r="A2" s="157" t="s">
        <v>138</v>
      </c>
      <c r="B2" s="590"/>
      <c r="C2" s="590"/>
      <c r="D2" s="590"/>
      <c r="E2" s="590"/>
    </row>
    <row r="3" spans="1:5" ht="14.25" thickBot="1">
      <c r="A3" s="156"/>
      <c r="B3" s="156"/>
      <c r="C3" s="156"/>
      <c r="D3" s="591" t="s">
        <v>131</v>
      </c>
      <c r="E3" s="591"/>
    </row>
    <row r="4" spans="1:5" s="410" customFormat="1" ht="15" customHeight="1" thickBot="1">
      <c r="A4" s="407" t="s">
        <v>130</v>
      </c>
      <c r="B4" s="408" t="s">
        <v>198</v>
      </c>
      <c r="C4" s="408" t="s">
        <v>249</v>
      </c>
      <c r="D4" s="408" t="s">
        <v>259</v>
      </c>
      <c r="E4" s="409" t="s">
        <v>51</v>
      </c>
    </row>
    <row r="5" spans="1:5" s="410" customFormat="1">
      <c r="A5" s="411" t="s">
        <v>132</v>
      </c>
      <c r="B5" s="412"/>
      <c r="C5" s="412"/>
      <c r="D5" s="412"/>
      <c r="E5" s="413">
        <f t="shared" ref="E5:E11" si="0">SUM(B5:D5)</f>
        <v>0</v>
      </c>
    </row>
    <row r="6" spans="1:5" s="410" customFormat="1">
      <c r="A6" s="414" t="s">
        <v>145</v>
      </c>
      <c r="B6" s="415"/>
      <c r="C6" s="415"/>
      <c r="D6" s="415"/>
      <c r="E6" s="416">
        <f t="shared" si="0"/>
        <v>0</v>
      </c>
    </row>
    <row r="7" spans="1:5" s="410" customFormat="1">
      <c r="A7" s="417" t="s">
        <v>133</v>
      </c>
      <c r="B7" s="418"/>
      <c r="C7" s="418"/>
      <c r="D7" s="418"/>
      <c r="E7" s="419">
        <f t="shared" si="0"/>
        <v>0</v>
      </c>
    </row>
    <row r="8" spans="1:5" s="410" customFormat="1">
      <c r="A8" s="417" t="s">
        <v>146</v>
      </c>
      <c r="B8" s="418"/>
      <c r="C8" s="418"/>
      <c r="D8" s="418"/>
      <c r="E8" s="419">
        <f t="shared" si="0"/>
        <v>0</v>
      </c>
    </row>
    <row r="9" spans="1:5" s="410" customFormat="1">
      <c r="A9" s="417" t="s">
        <v>134</v>
      </c>
      <c r="B9" s="418"/>
      <c r="C9" s="418"/>
      <c r="D9" s="418"/>
      <c r="E9" s="419">
        <f t="shared" si="0"/>
        <v>0</v>
      </c>
    </row>
    <row r="10" spans="1:5" s="410" customFormat="1">
      <c r="A10" s="417" t="s">
        <v>135</v>
      </c>
      <c r="B10" s="418"/>
      <c r="C10" s="418"/>
      <c r="D10" s="418"/>
      <c r="E10" s="419">
        <f t="shared" si="0"/>
        <v>0</v>
      </c>
    </row>
    <row r="11" spans="1:5" s="410" customFormat="1" ht="13.5" thickBot="1">
      <c r="A11" s="420"/>
      <c r="B11" s="421"/>
      <c r="C11" s="421"/>
      <c r="D11" s="421"/>
      <c r="E11" s="419">
        <f t="shared" si="0"/>
        <v>0</v>
      </c>
    </row>
    <row r="12" spans="1:5" s="410" customFormat="1" ht="13.5" thickBot="1">
      <c r="A12" s="422" t="s">
        <v>137</v>
      </c>
      <c r="B12" s="423">
        <f>B5+SUM(B7:B11)</f>
        <v>0</v>
      </c>
      <c r="C12" s="423">
        <f>C5+SUM(C7:C11)</f>
        <v>0</v>
      </c>
      <c r="D12" s="423">
        <f>D5+SUM(D7:D11)</f>
        <v>0</v>
      </c>
      <c r="E12" s="424">
        <f>E5+SUM(E7:E11)</f>
        <v>0</v>
      </c>
    </row>
    <row r="13" spans="1:5" s="410" customFormat="1" ht="13.5" thickBot="1">
      <c r="A13" s="425"/>
      <c r="B13" s="425"/>
      <c r="C13" s="425"/>
      <c r="D13" s="425"/>
      <c r="E13" s="425"/>
    </row>
    <row r="14" spans="1:5" s="410" customFormat="1" ht="15" customHeight="1" thickBot="1">
      <c r="A14" s="407" t="s">
        <v>136</v>
      </c>
      <c r="B14" s="408" t="s">
        <v>198</v>
      </c>
      <c r="C14" s="408" t="s">
        <v>249</v>
      </c>
      <c r="D14" s="408" t="s">
        <v>259</v>
      </c>
      <c r="E14" s="409" t="s">
        <v>51</v>
      </c>
    </row>
    <row r="15" spans="1:5" s="410" customFormat="1">
      <c r="A15" s="411" t="s">
        <v>141</v>
      </c>
      <c r="B15" s="412"/>
      <c r="C15" s="412"/>
      <c r="D15" s="412"/>
      <c r="E15" s="413">
        <f t="shared" ref="E15:E21" si="1">SUM(B15:D15)</f>
        <v>0</v>
      </c>
    </row>
    <row r="16" spans="1:5" s="410" customFormat="1">
      <c r="A16" s="426" t="s">
        <v>142</v>
      </c>
      <c r="B16" s="418"/>
      <c r="C16" s="418"/>
      <c r="D16" s="418"/>
      <c r="E16" s="419">
        <f t="shared" si="1"/>
        <v>0</v>
      </c>
    </row>
    <row r="17" spans="1:5" s="410" customFormat="1">
      <c r="A17" s="417" t="s">
        <v>143</v>
      </c>
      <c r="B17" s="418"/>
      <c r="C17" s="418"/>
      <c r="D17" s="418"/>
      <c r="E17" s="419">
        <f t="shared" si="1"/>
        <v>0</v>
      </c>
    </row>
    <row r="18" spans="1:5" s="410" customFormat="1">
      <c r="A18" s="417" t="s">
        <v>144</v>
      </c>
      <c r="B18" s="418"/>
      <c r="C18" s="418"/>
      <c r="D18" s="418"/>
      <c r="E18" s="419">
        <f t="shared" si="1"/>
        <v>0</v>
      </c>
    </row>
    <row r="19" spans="1:5" s="410" customFormat="1">
      <c r="A19" s="427"/>
      <c r="B19" s="418"/>
      <c r="C19" s="418"/>
      <c r="D19" s="418"/>
      <c r="E19" s="419">
        <f t="shared" si="1"/>
        <v>0</v>
      </c>
    </row>
    <row r="20" spans="1:5" s="410" customFormat="1">
      <c r="A20" s="427"/>
      <c r="B20" s="418"/>
      <c r="C20" s="418"/>
      <c r="D20" s="418"/>
      <c r="E20" s="419">
        <f t="shared" si="1"/>
        <v>0</v>
      </c>
    </row>
    <row r="21" spans="1:5" s="410" customFormat="1" ht="13.5" thickBot="1">
      <c r="A21" s="420"/>
      <c r="B21" s="421"/>
      <c r="C21" s="421"/>
      <c r="D21" s="421"/>
      <c r="E21" s="419">
        <f t="shared" si="1"/>
        <v>0</v>
      </c>
    </row>
    <row r="22" spans="1:5" s="410" customFormat="1" ht="13.5" thickBot="1">
      <c r="A22" s="422" t="s">
        <v>53</v>
      </c>
      <c r="B22" s="423">
        <f>SUM(B15:B21)</f>
        <v>0</v>
      </c>
      <c r="C22" s="423">
        <f>SUM(C15:C21)</f>
        <v>0</v>
      </c>
      <c r="D22" s="423">
        <f>SUM(D15:D21)</f>
        <v>0</v>
      </c>
      <c r="E22" s="424">
        <f>SUM(E15:E21)</f>
        <v>0</v>
      </c>
    </row>
    <row r="23" spans="1:5">
      <c r="A23" s="156"/>
      <c r="B23" s="156"/>
      <c r="C23" s="156"/>
      <c r="D23" s="156"/>
      <c r="E23" s="156"/>
    </row>
    <row r="24" spans="1:5">
      <c r="A24" s="156"/>
      <c r="B24" s="156"/>
      <c r="C24" s="156"/>
      <c r="D24" s="156"/>
      <c r="E24" s="156"/>
    </row>
    <row r="25" spans="1:5" ht="15.75">
      <c r="A25" s="157" t="s">
        <v>138</v>
      </c>
      <c r="B25" s="590"/>
      <c r="C25" s="590"/>
      <c r="D25" s="590"/>
      <c r="E25" s="590"/>
    </row>
    <row r="26" spans="1:5" ht="14.25" thickBot="1">
      <c r="A26" s="156"/>
      <c r="B26" s="156"/>
      <c r="C26" s="156"/>
      <c r="D26" s="591" t="s">
        <v>131</v>
      </c>
      <c r="E26" s="591"/>
    </row>
    <row r="27" spans="1:5" s="410" customFormat="1" ht="13.5" thickBot="1">
      <c r="A27" s="407" t="s">
        <v>130</v>
      </c>
      <c r="B27" s="408" t="s">
        <v>198</v>
      </c>
      <c r="C27" s="408" t="s">
        <v>249</v>
      </c>
      <c r="D27" s="408" t="s">
        <v>259</v>
      </c>
      <c r="E27" s="409" t="s">
        <v>51</v>
      </c>
    </row>
    <row r="28" spans="1:5" s="410" customFormat="1">
      <c r="A28" s="411" t="s">
        <v>132</v>
      </c>
      <c r="B28" s="412"/>
      <c r="C28" s="412"/>
      <c r="D28" s="412"/>
      <c r="E28" s="413">
        <f t="shared" ref="E28:E34" si="2">SUM(B28:D28)</f>
        <v>0</v>
      </c>
    </row>
    <row r="29" spans="1:5" s="410" customFormat="1">
      <c r="A29" s="414" t="s">
        <v>145</v>
      </c>
      <c r="B29" s="415"/>
      <c r="C29" s="415"/>
      <c r="D29" s="415"/>
      <c r="E29" s="416">
        <f t="shared" si="2"/>
        <v>0</v>
      </c>
    </row>
    <row r="30" spans="1:5" s="410" customFormat="1">
      <c r="A30" s="417" t="s">
        <v>133</v>
      </c>
      <c r="B30" s="418"/>
      <c r="C30" s="418"/>
      <c r="D30" s="418"/>
      <c r="E30" s="419">
        <f t="shared" si="2"/>
        <v>0</v>
      </c>
    </row>
    <row r="31" spans="1:5" s="410" customFormat="1">
      <c r="A31" s="417" t="s">
        <v>146</v>
      </c>
      <c r="B31" s="418"/>
      <c r="C31" s="418"/>
      <c r="D31" s="418"/>
      <c r="E31" s="419">
        <f t="shared" si="2"/>
        <v>0</v>
      </c>
    </row>
    <row r="32" spans="1:5" s="410" customFormat="1">
      <c r="A32" s="417" t="s">
        <v>134</v>
      </c>
      <c r="B32" s="418"/>
      <c r="C32" s="418"/>
      <c r="D32" s="418"/>
      <c r="E32" s="419">
        <f t="shared" si="2"/>
        <v>0</v>
      </c>
    </row>
    <row r="33" spans="1:5" s="410" customFormat="1">
      <c r="A33" s="417" t="s">
        <v>135</v>
      </c>
      <c r="B33" s="418"/>
      <c r="C33" s="418"/>
      <c r="D33" s="418"/>
      <c r="E33" s="419">
        <f t="shared" si="2"/>
        <v>0</v>
      </c>
    </row>
    <row r="34" spans="1:5" s="410" customFormat="1" ht="13.5" thickBot="1">
      <c r="A34" s="420"/>
      <c r="B34" s="421"/>
      <c r="C34" s="421"/>
      <c r="D34" s="421"/>
      <c r="E34" s="419">
        <f t="shared" si="2"/>
        <v>0</v>
      </c>
    </row>
    <row r="35" spans="1:5" s="410" customFormat="1" ht="13.5" thickBot="1">
      <c r="A35" s="422" t="s">
        <v>137</v>
      </c>
      <c r="B35" s="423">
        <f>B28+SUM(B30:B34)</f>
        <v>0</v>
      </c>
      <c r="C35" s="423">
        <f>C28+SUM(C30:C34)</f>
        <v>0</v>
      </c>
      <c r="D35" s="423">
        <f>D28+SUM(D30:D34)</f>
        <v>0</v>
      </c>
      <c r="E35" s="424">
        <f>E28+SUM(E30:E34)</f>
        <v>0</v>
      </c>
    </row>
    <row r="36" spans="1:5" s="410" customFormat="1" ht="13.5" thickBot="1">
      <c r="A36" s="425"/>
      <c r="B36" s="425"/>
      <c r="C36" s="425"/>
      <c r="D36" s="425"/>
      <c r="E36" s="425"/>
    </row>
    <row r="37" spans="1:5" s="410" customFormat="1" ht="13.5" thickBot="1">
      <c r="A37" s="407" t="s">
        <v>136</v>
      </c>
      <c r="B37" s="408" t="s">
        <v>198</v>
      </c>
      <c r="C37" s="408" t="s">
        <v>249</v>
      </c>
      <c r="D37" s="408" t="s">
        <v>259</v>
      </c>
      <c r="E37" s="409" t="s">
        <v>51</v>
      </c>
    </row>
    <row r="38" spans="1:5" s="410" customFormat="1">
      <c r="A38" s="411" t="s">
        <v>141</v>
      </c>
      <c r="B38" s="412"/>
      <c r="C38" s="412"/>
      <c r="D38" s="412"/>
      <c r="E38" s="413">
        <f t="shared" ref="E38:E44" si="3">SUM(B38:D38)</f>
        <v>0</v>
      </c>
    </row>
    <row r="39" spans="1:5" s="410" customFormat="1">
      <c r="A39" s="426" t="s">
        <v>142</v>
      </c>
      <c r="B39" s="418"/>
      <c r="C39" s="418"/>
      <c r="D39" s="418"/>
      <c r="E39" s="419">
        <f t="shared" si="3"/>
        <v>0</v>
      </c>
    </row>
    <row r="40" spans="1:5" s="410" customFormat="1">
      <c r="A40" s="417" t="s">
        <v>143</v>
      </c>
      <c r="B40" s="418"/>
      <c r="C40" s="418"/>
      <c r="D40" s="418"/>
      <c r="E40" s="419">
        <f t="shared" si="3"/>
        <v>0</v>
      </c>
    </row>
    <row r="41" spans="1:5" s="410" customFormat="1">
      <c r="A41" s="417" t="s">
        <v>144</v>
      </c>
      <c r="B41" s="418"/>
      <c r="C41" s="418"/>
      <c r="D41" s="418"/>
      <c r="E41" s="419">
        <f t="shared" si="3"/>
        <v>0</v>
      </c>
    </row>
    <row r="42" spans="1:5" s="410" customFormat="1">
      <c r="A42" s="427"/>
      <c r="B42" s="418"/>
      <c r="C42" s="418"/>
      <c r="D42" s="418"/>
      <c r="E42" s="419">
        <f t="shared" si="3"/>
        <v>0</v>
      </c>
    </row>
    <row r="43" spans="1:5" s="410" customFormat="1">
      <c r="A43" s="427"/>
      <c r="B43" s="418"/>
      <c r="C43" s="418"/>
      <c r="D43" s="418"/>
      <c r="E43" s="419">
        <f t="shared" si="3"/>
        <v>0</v>
      </c>
    </row>
    <row r="44" spans="1:5" s="410" customFormat="1" ht="13.5" thickBot="1">
      <c r="A44" s="420"/>
      <c r="B44" s="421"/>
      <c r="C44" s="421"/>
      <c r="D44" s="421"/>
      <c r="E44" s="419">
        <f t="shared" si="3"/>
        <v>0</v>
      </c>
    </row>
    <row r="45" spans="1:5" s="410" customFormat="1" ht="13.5" thickBot="1">
      <c r="A45" s="422" t="s">
        <v>53</v>
      </c>
      <c r="B45" s="423">
        <f>SUM(B38:B44)</f>
        <v>0</v>
      </c>
      <c r="C45" s="423">
        <f>SUM(C38:C44)</f>
        <v>0</v>
      </c>
      <c r="D45" s="423">
        <f>SUM(D38:D44)</f>
        <v>0</v>
      </c>
      <c r="E45" s="424">
        <f>SUM(E38:E44)</f>
        <v>0</v>
      </c>
    </row>
    <row r="46" spans="1:5">
      <c r="A46" s="156"/>
      <c r="B46" s="156"/>
      <c r="C46" s="156"/>
      <c r="D46" s="156"/>
      <c r="E46" s="156"/>
    </row>
    <row r="47" spans="1:5" ht="15.75">
      <c r="A47" s="599" t="s">
        <v>260</v>
      </c>
      <c r="B47" s="599"/>
      <c r="C47" s="599"/>
      <c r="D47" s="599"/>
      <c r="E47" s="599"/>
    </row>
    <row r="48" spans="1:5" ht="13.5" thickBot="1">
      <c r="A48" s="156"/>
      <c r="B48" s="156"/>
      <c r="C48" s="156"/>
      <c r="D48" s="156"/>
      <c r="E48" s="156"/>
    </row>
    <row r="49" spans="1:8" ht="13.5" thickBot="1">
      <c r="A49" s="604" t="s">
        <v>139</v>
      </c>
      <c r="B49" s="605"/>
      <c r="C49" s="606"/>
      <c r="D49" s="602" t="s">
        <v>147</v>
      </c>
      <c r="E49" s="603"/>
      <c r="H49" s="28"/>
    </row>
    <row r="50" spans="1:8">
      <c r="A50" s="607"/>
      <c r="B50" s="608"/>
      <c r="C50" s="609"/>
      <c r="D50" s="595"/>
      <c r="E50" s="596"/>
    </row>
    <row r="51" spans="1:8" ht="13.5" thickBot="1">
      <c r="A51" s="610"/>
      <c r="B51" s="611"/>
      <c r="C51" s="612"/>
      <c r="D51" s="597"/>
      <c r="E51" s="598"/>
    </row>
    <row r="52" spans="1:8" ht="13.5" thickBot="1">
      <c r="A52" s="592" t="s">
        <v>53</v>
      </c>
      <c r="B52" s="593"/>
      <c r="C52" s="594"/>
      <c r="D52" s="600">
        <f>SUM(D50:E51)</f>
        <v>0</v>
      </c>
      <c r="E52" s="601"/>
    </row>
  </sheetData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phoneticPr fontId="29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2/2015.(II.24.)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55"/>
  <sheetViews>
    <sheetView view="pageBreakPreview" zoomScale="60" zoomScaleNormal="100" workbookViewId="0">
      <pane xSplit="3" ySplit="7" topLeftCell="AF50" activePane="bottomRight" state="frozen"/>
      <selection pane="topRight" activeCell="D1" sqref="D1"/>
      <selection pane="bottomLeft" activeCell="A8" sqref="A8"/>
      <selection pane="bottomRight" activeCell="C1" sqref="C1"/>
    </sheetView>
  </sheetViews>
  <sheetFormatPr defaultRowHeight="12.75"/>
  <cols>
    <col min="1" max="1" width="6" style="242" customWidth="1"/>
    <col min="2" max="2" width="100.1640625" style="243" customWidth="1"/>
    <col min="3" max="3" width="30.83203125" style="245" customWidth="1"/>
    <col min="4" max="39" width="30.83203125" style="2" customWidth="1"/>
    <col min="40" max="16384" width="9.33203125" style="2"/>
  </cols>
  <sheetData>
    <row r="1" spans="1:43" s="1" customFormat="1" ht="16.5" customHeight="1" thickBot="1">
      <c r="A1" s="158"/>
      <c r="B1" s="244"/>
      <c r="C1" s="163" t="s">
        <v>592</v>
      </c>
    </row>
    <row r="2" spans="1:43" s="70" customFormat="1" ht="19.5" customHeight="1" thickBot="1">
      <c r="A2" s="248" t="s">
        <v>63</v>
      </c>
      <c r="B2" s="249" t="s">
        <v>223</v>
      </c>
      <c r="C2" s="250" t="s">
        <v>516</v>
      </c>
      <c r="D2" s="251" t="s">
        <v>470</v>
      </c>
      <c r="E2" s="251" t="s">
        <v>472</v>
      </c>
      <c r="F2" s="251" t="s">
        <v>474</v>
      </c>
      <c r="G2" s="251" t="s">
        <v>474</v>
      </c>
      <c r="H2" s="251" t="s">
        <v>475</v>
      </c>
      <c r="I2" s="251" t="s">
        <v>477</v>
      </c>
      <c r="J2" s="251" t="s">
        <v>522</v>
      </c>
      <c r="K2" s="251" t="s">
        <v>479</v>
      </c>
      <c r="L2" s="251" t="s">
        <v>481</v>
      </c>
      <c r="M2" s="251"/>
      <c r="N2" s="251" t="s">
        <v>483</v>
      </c>
      <c r="O2" s="251" t="s">
        <v>485</v>
      </c>
      <c r="P2" s="252" t="s">
        <v>487</v>
      </c>
      <c r="Q2" s="253" t="s">
        <v>489</v>
      </c>
      <c r="R2" s="253" t="s">
        <v>489</v>
      </c>
      <c r="S2" s="253" t="s">
        <v>491</v>
      </c>
      <c r="T2" s="253" t="s">
        <v>526</v>
      </c>
      <c r="U2" s="253" t="s">
        <v>493</v>
      </c>
      <c r="V2" s="253" t="s">
        <v>495</v>
      </c>
      <c r="W2" s="253" t="s">
        <v>527</v>
      </c>
      <c r="X2" s="253" t="s">
        <v>528</v>
      </c>
      <c r="Y2" s="253" t="s">
        <v>530</v>
      </c>
      <c r="Z2" s="253" t="s">
        <v>532</v>
      </c>
      <c r="AA2" s="253" t="s">
        <v>497</v>
      </c>
      <c r="AB2" s="254" t="s">
        <v>500</v>
      </c>
      <c r="AC2" s="254" t="s">
        <v>534</v>
      </c>
      <c r="AD2" s="254" t="s">
        <v>535</v>
      </c>
      <c r="AE2" s="254" t="s">
        <v>538</v>
      </c>
      <c r="AF2" s="254" t="s">
        <v>540</v>
      </c>
      <c r="AG2" s="254" t="s">
        <v>501</v>
      </c>
      <c r="AH2" s="254" t="s">
        <v>503</v>
      </c>
      <c r="AI2" s="254" t="s">
        <v>505</v>
      </c>
      <c r="AJ2" s="254" t="s">
        <v>507</v>
      </c>
      <c r="AK2" s="254" t="s">
        <v>509</v>
      </c>
      <c r="AL2" s="254" t="s">
        <v>510</v>
      </c>
      <c r="AM2" s="254" t="s">
        <v>542</v>
      </c>
      <c r="AN2" s="246"/>
      <c r="AO2" s="246"/>
      <c r="AP2" s="246"/>
      <c r="AQ2" s="246"/>
    </row>
    <row r="3" spans="1:43" s="488" customFormat="1" ht="80.099999999999994" customHeight="1" thickBot="1">
      <c r="A3" s="487" t="s">
        <v>204</v>
      </c>
      <c r="B3" s="486" t="s">
        <v>468</v>
      </c>
      <c r="C3" s="475" t="s">
        <v>517</v>
      </c>
      <c r="D3" s="489" t="s">
        <v>471</v>
      </c>
      <c r="E3" s="489" t="s">
        <v>473</v>
      </c>
      <c r="F3" s="489" t="s">
        <v>521</v>
      </c>
      <c r="G3" s="489" t="s">
        <v>520</v>
      </c>
      <c r="H3" s="489" t="s">
        <v>476</v>
      </c>
      <c r="I3" s="489" t="s">
        <v>478</v>
      </c>
      <c r="J3" s="490" t="s">
        <v>523</v>
      </c>
      <c r="K3" s="490" t="s">
        <v>480</v>
      </c>
      <c r="L3" s="490" t="s">
        <v>482</v>
      </c>
      <c r="M3" s="490" t="s">
        <v>482</v>
      </c>
      <c r="N3" s="490" t="s">
        <v>484</v>
      </c>
      <c r="O3" s="490" t="s">
        <v>486</v>
      </c>
      <c r="P3" s="491" t="s">
        <v>488</v>
      </c>
      <c r="Q3" s="491" t="s">
        <v>490</v>
      </c>
      <c r="R3" s="491" t="s">
        <v>524</v>
      </c>
      <c r="S3" s="491" t="s">
        <v>492</v>
      </c>
      <c r="T3" s="491" t="s">
        <v>525</v>
      </c>
      <c r="U3" s="491" t="s">
        <v>494</v>
      </c>
      <c r="V3" s="491" t="s">
        <v>496</v>
      </c>
      <c r="W3" s="491" t="s">
        <v>582</v>
      </c>
      <c r="X3" s="491" t="s">
        <v>529</v>
      </c>
      <c r="Y3" s="491" t="s">
        <v>531</v>
      </c>
      <c r="Z3" s="491" t="s">
        <v>533</v>
      </c>
      <c r="AA3" s="491" t="s">
        <v>498</v>
      </c>
      <c r="AB3" s="492" t="s">
        <v>499</v>
      </c>
      <c r="AC3" s="492" t="s">
        <v>536</v>
      </c>
      <c r="AD3" s="492" t="s">
        <v>537</v>
      </c>
      <c r="AE3" s="492" t="s">
        <v>539</v>
      </c>
      <c r="AF3" s="492" t="s">
        <v>541</v>
      </c>
      <c r="AG3" s="493" t="s">
        <v>502</v>
      </c>
      <c r="AH3" s="493" t="s">
        <v>504</v>
      </c>
      <c r="AI3" s="493" t="s">
        <v>506</v>
      </c>
      <c r="AJ3" s="493" t="s">
        <v>508</v>
      </c>
      <c r="AK3" s="491" t="s">
        <v>256</v>
      </c>
      <c r="AL3" s="494" t="s">
        <v>511</v>
      </c>
      <c r="AM3" s="492" t="s">
        <v>543</v>
      </c>
      <c r="AN3" s="495"/>
      <c r="AO3" s="495"/>
      <c r="AP3" s="495"/>
    </row>
    <row r="4" spans="1:43" s="71" customFormat="1" ht="15.95" customHeight="1" thickBot="1">
      <c r="A4" s="159"/>
      <c r="B4" s="159"/>
      <c r="C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</row>
    <row r="5" spans="1:43" ht="57" thickBot="1">
      <c r="A5" s="478" t="s">
        <v>205</v>
      </c>
      <c r="B5" s="479" t="s">
        <v>55</v>
      </c>
      <c r="C5" s="480" t="s">
        <v>56</v>
      </c>
      <c r="D5" s="480" t="s">
        <v>56</v>
      </c>
      <c r="E5" s="480" t="s">
        <v>56</v>
      </c>
      <c r="F5" s="480" t="s">
        <v>56</v>
      </c>
      <c r="G5" s="480" t="s">
        <v>56</v>
      </c>
      <c r="H5" s="480" t="s">
        <v>56</v>
      </c>
      <c r="I5" s="480" t="s">
        <v>56</v>
      </c>
      <c r="J5" s="480" t="s">
        <v>56</v>
      </c>
      <c r="K5" s="480" t="s">
        <v>56</v>
      </c>
      <c r="L5" s="480" t="s">
        <v>56</v>
      </c>
      <c r="M5" s="480" t="s">
        <v>56</v>
      </c>
      <c r="N5" s="480" t="s">
        <v>56</v>
      </c>
      <c r="O5" s="480" t="s">
        <v>56</v>
      </c>
      <c r="P5" s="480" t="s">
        <v>56</v>
      </c>
      <c r="Q5" s="480" t="s">
        <v>56</v>
      </c>
      <c r="R5" s="480" t="s">
        <v>56</v>
      </c>
      <c r="S5" s="480" t="s">
        <v>56</v>
      </c>
      <c r="T5" s="480" t="s">
        <v>56</v>
      </c>
      <c r="U5" s="480" t="s">
        <v>56</v>
      </c>
      <c r="V5" s="480" t="s">
        <v>56</v>
      </c>
      <c r="W5" s="480" t="s">
        <v>56</v>
      </c>
      <c r="X5" s="480" t="s">
        <v>56</v>
      </c>
      <c r="Y5" s="480" t="s">
        <v>56</v>
      </c>
      <c r="Z5" s="480" t="s">
        <v>56</v>
      </c>
      <c r="AA5" s="480" t="s">
        <v>56</v>
      </c>
      <c r="AB5" s="480" t="s">
        <v>56</v>
      </c>
      <c r="AC5" s="480" t="s">
        <v>56</v>
      </c>
      <c r="AD5" s="480" t="s">
        <v>56</v>
      </c>
      <c r="AE5" s="480" t="s">
        <v>56</v>
      </c>
      <c r="AF5" s="480" t="s">
        <v>56</v>
      </c>
      <c r="AG5" s="480" t="s">
        <v>56</v>
      </c>
      <c r="AH5" s="480" t="s">
        <v>56</v>
      </c>
      <c r="AI5" s="480" t="s">
        <v>56</v>
      </c>
      <c r="AJ5" s="480" t="s">
        <v>56</v>
      </c>
      <c r="AK5" s="480" t="s">
        <v>56</v>
      </c>
      <c r="AL5" s="480" t="s">
        <v>56</v>
      </c>
      <c r="AM5" s="480" t="s">
        <v>56</v>
      </c>
    </row>
    <row r="6" spans="1:43" s="55" customFormat="1" ht="12.95" customHeight="1" thickBot="1">
      <c r="A6" s="481">
        <v>1</v>
      </c>
      <c r="B6" s="482">
        <v>2</v>
      </c>
      <c r="C6" s="483">
        <v>3</v>
      </c>
      <c r="D6" s="483" t="s">
        <v>21</v>
      </c>
      <c r="E6" s="483" t="s">
        <v>22</v>
      </c>
      <c r="F6" s="483" t="s">
        <v>23</v>
      </c>
      <c r="G6" s="483" t="s">
        <v>24</v>
      </c>
      <c r="H6" s="483" t="s">
        <v>25</v>
      </c>
      <c r="I6" s="483" t="s">
        <v>26</v>
      </c>
      <c r="J6" s="483" t="s">
        <v>27</v>
      </c>
      <c r="K6" s="483" t="s">
        <v>28</v>
      </c>
      <c r="L6" s="483" t="s">
        <v>29</v>
      </c>
      <c r="M6" s="483" t="s">
        <v>30</v>
      </c>
      <c r="N6" s="483" t="s">
        <v>31</v>
      </c>
      <c r="O6" s="483" t="s">
        <v>32</v>
      </c>
      <c r="P6" s="483" t="s">
        <v>33</v>
      </c>
      <c r="Q6" s="483" t="s">
        <v>34</v>
      </c>
      <c r="R6" s="483" t="s">
        <v>35</v>
      </c>
      <c r="S6" s="483" t="s">
        <v>36</v>
      </c>
      <c r="T6" s="483" t="s">
        <v>37</v>
      </c>
      <c r="U6" s="483" t="s">
        <v>38</v>
      </c>
      <c r="V6" s="483" t="s">
        <v>39</v>
      </c>
      <c r="W6" s="483" t="s">
        <v>40</v>
      </c>
      <c r="X6" s="483"/>
      <c r="Y6" s="483"/>
      <c r="Z6" s="483"/>
      <c r="AA6" s="483" t="s">
        <v>41</v>
      </c>
      <c r="AB6" s="483" t="s">
        <v>42</v>
      </c>
      <c r="AC6" s="483"/>
      <c r="AD6" s="483"/>
      <c r="AE6" s="483" t="s">
        <v>43</v>
      </c>
      <c r="AF6" s="483"/>
      <c r="AG6" s="483" t="s">
        <v>44</v>
      </c>
      <c r="AH6" s="483" t="s">
        <v>45</v>
      </c>
      <c r="AI6" s="483" t="s">
        <v>46</v>
      </c>
      <c r="AJ6" s="483" t="s">
        <v>126</v>
      </c>
      <c r="AK6" s="483" t="s">
        <v>127</v>
      </c>
      <c r="AL6" s="483" t="s">
        <v>128</v>
      </c>
      <c r="AM6" s="483" t="s">
        <v>129</v>
      </c>
    </row>
    <row r="7" spans="1:43" s="55" customFormat="1" ht="18" customHeight="1" thickBot="1">
      <c r="A7" s="484"/>
      <c r="B7" s="496" t="s">
        <v>57</v>
      </c>
      <c r="C7" s="485" t="s">
        <v>469</v>
      </c>
      <c r="D7" s="485" t="s">
        <v>469</v>
      </c>
      <c r="E7" s="485" t="s">
        <v>469</v>
      </c>
      <c r="F7" s="485" t="s">
        <v>469</v>
      </c>
      <c r="G7" s="485" t="s">
        <v>469</v>
      </c>
      <c r="H7" s="485" t="s">
        <v>469</v>
      </c>
      <c r="I7" s="485" t="s">
        <v>469</v>
      </c>
      <c r="J7" s="485" t="s">
        <v>469</v>
      </c>
      <c r="K7" s="485" t="s">
        <v>469</v>
      </c>
      <c r="L7" s="485" t="s">
        <v>469</v>
      </c>
      <c r="M7" s="485" t="s">
        <v>469</v>
      </c>
      <c r="N7" s="485" t="s">
        <v>469</v>
      </c>
      <c r="O7" s="485" t="s">
        <v>469</v>
      </c>
      <c r="P7" s="485" t="s">
        <v>469</v>
      </c>
      <c r="Q7" s="485" t="s">
        <v>469</v>
      </c>
      <c r="R7" s="485" t="s">
        <v>469</v>
      </c>
      <c r="S7" s="485" t="s">
        <v>469</v>
      </c>
      <c r="T7" s="485" t="s">
        <v>469</v>
      </c>
      <c r="U7" s="485" t="s">
        <v>469</v>
      </c>
      <c r="V7" s="480" t="s">
        <v>56</v>
      </c>
      <c r="W7" s="480" t="s">
        <v>56</v>
      </c>
      <c r="X7" s="480" t="s">
        <v>56</v>
      </c>
      <c r="Y7" s="480" t="s">
        <v>56</v>
      </c>
      <c r="Z7" s="480" t="s">
        <v>56</v>
      </c>
      <c r="AA7" s="485" t="s">
        <v>469</v>
      </c>
      <c r="AB7" s="485" t="s">
        <v>469</v>
      </c>
      <c r="AC7" s="485" t="s">
        <v>469</v>
      </c>
      <c r="AD7" s="485" t="s">
        <v>469</v>
      </c>
      <c r="AE7" s="485" t="s">
        <v>469</v>
      </c>
      <c r="AF7" s="485" t="s">
        <v>469</v>
      </c>
      <c r="AG7" s="485" t="s">
        <v>469</v>
      </c>
      <c r="AH7" s="485" t="s">
        <v>469</v>
      </c>
      <c r="AI7" s="485" t="s">
        <v>469</v>
      </c>
      <c r="AJ7" s="485" t="s">
        <v>469</v>
      </c>
      <c r="AK7" s="485" t="s">
        <v>469</v>
      </c>
      <c r="AL7" s="485" t="s">
        <v>469</v>
      </c>
      <c r="AM7" s="485" t="s">
        <v>469</v>
      </c>
    </row>
    <row r="8" spans="1:43" s="55" customFormat="1" ht="39.75" customHeight="1" thickBot="1">
      <c r="A8" s="14" t="s">
        <v>18</v>
      </c>
      <c r="B8" s="497" t="s">
        <v>262</v>
      </c>
      <c r="C8" s="529">
        <f>+C9+C10+C11+C12+C13+C14</f>
        <v>48010</v>
      </c>
      <c r="D8" s="529">
        <f>+D9+D10+D11+D12+D13+D14</f>
        <v>0</v>
      </c>
      <c r="E8" s="529">
        <f>+E9+E10+E11+E12+E13+E14</f>
        <v>0</v>
      </c>
      <c r="F8" s="529">
        <f>+F9+F10+F11+F12+F13+F14</f>
        <v>0</v>
      </c>
      <c r="G8" s="529"/>
      <c r="H8" s="529">
        <f t="shared" ref="H8:Q8" si="0">+H9+H10+H11+H12+H13+H14</f>
        <v>0</v>
      </c>
      <c r="I8" s="529">
        <f t="shared" si="0"/>
        <v>48010</v>
      </c>
      <c r="J8" s="529">
        <f t="shared" si="0"/>
        <v>0</v>
      </c>
      <c r="K8" s="529">
        <f t="shared" si="0"/>
        <v>0</v>
      </c>
      <c r="L8" s="529">
        <f t="shared" si="0"/>
        <v>0</v>
      </c>
      <c r="M8" s="529">
        <f t="shared" si="0"/>
        <v>0</v>
      </c>
      <c r="N8" s="529">
        <f t="shared" si="0"/>
        <v>0</v>
      </c>
      <c r="O8" s="529">
        <f t="shared" si="0"/>
        <v>0</v>
      </c>
      <c r="P8" s="529">
        <f t="shared" si="0"/>
        <v>0</v>
      </c>
      <c r="Q8" s="529">
        <f t="shared" si="0"/>
        <v>0</v>
      </c>
      <c r="R8" s="529"/>
      <c r="S8" s="529">
        <f>+S9+S10+S11+S12+S13+S14</f>
        <v>0</v>
      </c>
      <c r="T8" s="529"/>
      <c r="U8" s="529">
        <f>+U9+U10+U11+U12+U13+U14</f>
        <v>0</v>
      </c>
      <c r="V8" s="529">
        <f>+V9+V10+V11+V12+V13+V14</f>
        <v>0</v>
      </c>
      <c r="W8" s="529"/>
      <c r="X8" s="529"/>
      <c r="Y8" s="529"/>
      <c r="Z8" s="529"/>
      <c r="AA8" s="529">
        <f>+AA9+AA10+AA11+AA12+AA13+AA14</f>
        <v>0</v>
      </c>
      <c r="AB8" s="529">
        <f>+AB9+AB10+AB11+AB12+AB13+AB14</f>
        <v>0</v>
      </c>
      <c r="AC8" s="529"/>
      <c r="AD8" s="529"/>
      <c r="AE8" s="529">
        <f>+AE9+AE10+AE11+AE12+AE13+AE14</f>
        <v>0</v>
      </c>
      <c r="AF8" s="529"/>
      <c r="AG8" s="529">
        <f t="shared" ref="AG8:AL8" si="1">+AG9+AG10+AG11+AG12+AG13+AG14</f>
        <v>0</v>
      </c>
      <c r="AH8" s="529">
        <f t="shared" si="1"/>
        <v>0</v>
      </c>
      <c r="AI8" s="529">
        <f t="shared" si="1"/>
        <v>0</v>
      </c>
      <c r="AJ8" s="529">
        <f t="shared" si="1"/>
        <v>0</v>
      </c>
      <c r="AK8" s="529">
        <f t="shared" si="1"/>
        <v>0</v>
      </c>
      <c r="AL8" s="529">
        <f t="shared" si="1"/>
        <v>0</v>
      </c>
      <c r="AM8" s="456"/>
    </row>
    <row r="9" spans="1:43" s="72" customFormat="1" ht="18" customHeight="1">
      <c r="A9" s="230" t="s">
        <v>97</v>
      </c>
      <c r="B9" s="498" t="s">
        <v>263</v>
      </c>
      <c r="C9" s="530">
        <f t="shared" ref="C9:C14" si="2">SUM(D9:AM9)</f>
        <v>18750</v>
      </c>
      <c r="D9" s="530"/>
      <c r="E9" s="530"/>
      <c r="F9" s="530"/>
      <c r="G9" s="530"/>
      <c r="H9" s="530"/>
      <c r="I9" s="530">
        <v>18750</v>
      </c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457"/>
    </row>
    <row r="10" spans="1:43" s="73" customFormat="1" ht="18" customHeight="1">
      <c r="A10" s="231" t="s">
        <v>98</v>
      </c>
      <c r="B10" s="499" t="s">
        <v>264</v>
      </c>
      <c r="C10" s="530">
        <f t="shared" si="2"/>
        <v>0</v>
      </c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466"/>
    </row>
    <row r="11" spans="1:43" s="73" customFormat="1" ht="18" customHeight="1">
      <c r="A11" s="231" t="s">
        <v>99</v>
      </c>
      <c r="B11" s="499" t="s">
        <v>265</v>
      </c>
      <c r="C11" s="530">
        <f t="shared" si="2"/>
        <v>15535</v>
      </c>
      <c r="D11" s="531"/>
      <c r="E11" s="531"/>
      <c r="F11" s="531"/>
      <c r="G11" s="531"/>
      <c r="H11" s="531"/>
      <c r="I11" s="531">
        <v>15535</v>
      </c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466"/>
    </row>
    <row r="12" spans="1:43" s="73" customFormat="1" ht="18" customHeight="1">
      <c r="A12" s="231" t="s">
        <v>100</v>
      </c>
      <c r="B12" s="499" t="s">
        <v>266</v>
      </c>
      <c r="C12" s="530">
        <f t="shared" si="2"/>
        <v>1908</v>
      </c>
      <c r="D12" s="531"/>
      <c r="E12" s="531"/>
      <c r="F12" s="531"/>
      <c r="G12" s="531"/>
      <c r="H12" s="531"/>
      <c r="I12" s="531">
        <v>1908</v>
      </c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466"/>
    </row>
    <row r="13" spans="1:43" s="73" customFormat="1" ht="18" customHeight="1">
      <c r="A13" s="231" t="s">
        <v>148</v>
      </c>
      <c r="B13" s="499" t="s">
        <v>267</v>
      </c>
      <c r="C13" s="530">
        <f t="shared" si="2"/>
        <v>203</v>
      </c>
      <c r="D13" s="532"/>
      <c r="E13" s="532"/>
      <c r="F13" s="532"/>
      <c r="G13" s="532"/>
      <c r="H13" s="532"/>
      <c r="I13" s="532">
        <v>203</v>
      </c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476"/>
    </row>
    <row r="14" spans="1:43" s="72" customFormat="1" ht="18" customHeight="1" thickBot="1">
      <c r="A14" s="232" t="s">
        <v>101</v>
      </c>
      <c r="B14" s="500" t="s">
        <v>268</v>
      </c>
      <c r="C14" s="530">
        <f t="shared" si="2"/>
        <v>11614</v>
      </c>
      <c r="D14" s="533"/>
      <c r="E14" s="533"/>
      <c r="F14" s="533"/>
      <c r="G14" s="533"/>
      <c r="H14" s="533"/>
      <c r="I14" s="533">
        <v>11614</v>
      </c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477"/>
    </row>
    <row r="15" spans="1:43" s="72" customFormat="1" ht="39" customHeight="1" thickBot="1">
      <c r="A15" s="14" t="s">
        <v>19</v>
      </c>
      <c r="B15" s="501" t="s">
        <v>269</v>
      </c>
      <c r="C15" s="529">
        <f>+C16+C17+C18+C19+C20</f>
        <v>84347</v>
      </c>
      <c r="D15" s="529">
        <f>+D16+D17+D18+D19+D20</f>
        <v>0</v>
      </c>
      <c r="E15" s="529">
        <f>+E16+E17+E18+E19+E20</f>
        <v>0</v>
      </c>
      <c r="F15" s="529">
        <f>+F16+F17+F18+F19+F20</f>
        <v>0</v>
      </c>
      <c r="G15" s="529"/>
      <c r="H15" s="529">
        <f t="shared" ref="H15:Q15" si="3">+H16+H17+H18+H19+H20</f>
        <v>0</v>
      </c>
      <c r="I15" s="529">
        <f t="shared" si="3"/>
        <v>0</v>
      </c>
      <c r="J15" s="529">
        <f t="shared" si="3"/>
        <v>32343</v>
      </c>
      <c r="K15" s="529">
        <f t="shared" si="3"/>
        <v>2727</v>
      </c>
      <c r="L15" s="529">
        <f t="shared" si="3"/>
        <v>0</v>
      </c>
      <c r="M15" s="529">
        <f t="shared" si="3"/>
        <v>45877</v>
      </c>
      <c r="N15" s="529">
        <f t="shared" si="3"/>
        <v>0</v>
      </c>
      <c r="O15" s="529">
        <f t="shared" si="3"/>
        <v>0</v>
      </c>
      <c r="P15" s="529">
        <f t="shared" si="3"/>
        <v>0</v>
      </c>
      <c r="Q15" s="529">
        <f t="shared" si="3"/>
        <v>0</v>
      </c>
      <c r="R15" s="529"/>
      <c r="S15" s="529">
        <f>+S16+S17+S18+S19+S20</f>
        <v>220</v>
      </c>
      <c r="T15" s="529"/>
      <c r="U15" s="529">
        <f>+U16+U17+U18+U19+U20</f>
        <v>0</v>
      </c>
      <c r="V15" s="529">
        <f>+V16+V17+V18+V19+V20</f>
        <v>3068</v>
      </c>
      <c r="W15" s="529">
        <f>+W16+W17+W18+W19+W20</f>
        <v>112</v>
      </c>
      <c r="X15" s="529"/>
      <c r="Y15" s="529"/>
      <c r="Z15" s="529"/>
      <c r="AA15" s="529">
        <f>+AA16+AA17+AA18+AA19+AA20</f>
        <v>0</v>
      </c>
      <c r="AB15" s="529">
        <f>+AB16+AB17+AB18+AB19+AB20</f>
        <v>0</v>
      </c>
      <c r="AC15" s="529"/>
      <c r="AD15" s="529"/>
      <c r="AE15" s="529">
        <f>+AE16+AE17+AE18+AE19+AE20</f>
        <v>0</v>
      </c>
      <c r="AF15" s="529"/>
      <c r="AG15" s="529">
        <f t="shared" ref="AG15:AL15" si="4">+AG16+AG17+AG18+AG19+AG20</f>
        <v>0</v>
      </c>
      <c r="AH15" s="529">
        <f t="shared" si="4"/>
        <v>0</v>
      </c>
      <c r="AI15" s="529">
        <f t="shared" si="4"/>
        <v>0</v>
      </c>
      <c r="AJ15" s="529">
        <f t="shared" si="4"/>
        <v>0</v>
      </c>
      <c r="AK15" s="529">
        <f t="shared" si="4"/>
        <v>0</v>
      </c>
      <c r="AL15" s="529">
        <f t="shared" si="4"/>
        <v>0</v>
      </c>
      <c r="AM15" s="456"/>
    </row>
    <row r="16" spans="1:43" s="72" customFormat="1" ht="18" customHeight="1">
      <c r="A16" s="230" t="s">
        <v>103</v>
      </c>
      <c r="B16" s="498" t="s">
        <v>270</v>
      </c>
      <c r="C16" s="530">
        <f t="shared" ref="C16:C21" si="5">SUM(D16:AM16)</f>
        <v>0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457"/>
    </row>
    <row r="17" spans="1:39" s="72" customFormat="1" ht="18" customHeight="1">
      <c r="A17" s="231" t="s">
        <v>104</v>
      </c>
      <c r="B17" s="499" t="s">
        <v>271</v>
      </c>
      <c r="C17" s="530">
        <f t="shared" si="5"/>
        <v>0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466"/>
    </row>
    <row r="18" spans="1:39" s="72" customFormat="1" ht="18" customHeight="1">
      <c r="A18" s="231" t="s">
        <v>105</v>
      </c>
      <c r="B18" s="499" t="s">
        <v>272</v>
      </c>
      <c r="C18" s="530">
        <f t="shared" si="5"/>
        <v>0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466"/>
    </row>
    <row r="19" spans="1:39" s="72" customFormat="1" ht="18" customHeight="1">
      <c r="A19" s="231" t="s">
        <v>106</v>
      </c>
      <c r="B19" s="499" t="s">
        <v>273</v>
      </c>
      <c r="C19" s="530">
        <f t="shared" si="5"/>
        <v>0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466"/>
    </row>
    <row r="20" spans="1:39" s="72" customFormat="1" ht="18" customHeight="1">
      <c r="A20" s="231" t="s">
        <v>107</v>
      </c>
      <c r="B20" s="499" t="s">
        <v>274</v>
      </c>
      <c r="C20" s="530">
        <f t="shared" si="5"/>
        <v>84347</v>
      </c>
      <c r="D20" s="531"/>
      <c r="E20" s="531"/>
      <c r="F20" s="531"/>
      <c r="G20" s="531"/>
      <c r="H20" s="531"/>
      <c r="I20" s="531"/>
      <c r="J20" s="531">
        <v>32343</v>
      </c>
      <c r="K20" s="531">
        <v>2727</v>
      </c>
      <c r="L20" s="531"/>
      <c r="M20" s="531">
        <v>45877</v>
      </c>
      <c r="N20" s="531"/>
      <c r="O20" s="531"/>
      <c r="P20" s="531"/>
      <c r="Q20" s="531"/>
      <c r="R20" s="531"/>
      <c r="S20" s="531">
        <v>220</v>
      </c>
      <c r="T20" s="531"/>
      <c r="U20" s="531"/>
      <c r="V20" s="531">
        <v>3068</v>
      </c>
      <c r="W20" s="531">
        <v>112</v>
      </c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466"/>
    </row>
    <row r="21" spans="1:39" s="73" customFormat="1" ht="18" customHeight="1" thickBot="1">
      <c r="A21" s="232" t="s">
        <v>116</v>
      </c>
      <c r="B21" s="500" t="s">
        <v>275</v>
      </c>
      <c r="C21" s="530">
        <f t="shared" si="5"/>
        <v>0</v>
      </c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4"/>
      <c r="AK21" s="534"/>
      <c r="AL21" s="534"/>
      <c r="AM21" s="467"/>
    </row>
    <row r="22" spans="1:39" s="73" customFormat="1" ht="35.25" customHeight="1" thickBot="1">
      <c r="A22" s="14" t="s">
        <v>20</v>
      </c>
      <c r="B22" s="502" t="s">
        <v>276</v>
      </c>
      <c r="C22" s="529">
        <f>+C23+C24+C25+C26+C27</f>
        <v>0</v>
      </c>
      <c r="D22" s="529">
        <f>+D23+D24+D25+D26+D27</f>
        <v>0</v>
      </c>
      <c r="E22" s="529">
        <f>+E23+E24+E25+E26+E27</f>
        <v>0</v>
      </c>
      <c r="F22" s="529">
        <f>+F23+F24+F25+F26+F27</f>
        <v>0</v>
      </c>
      <c r="G22" s="529"/>
      <c r="H22" s="529">
        <f t="shared" ref="H22:Q22" si="6">+H23+H24+H25+H26+H27</f>
        <v>0</v>
      </c>
      <c r="I22" s="529">
        <f t="shared" si="6"/>
        <v>0</v>
      </c>
      <c r="J22" s="529">
        <f t="shared" si="6"/>
        <v>0</v>
      </c>
      <c r="K22" s="529">
        <f t="shared" si="6"/>
        <v>0</v>
      </c>
      <c r="L22" s="529">
        <f t="shared" si="6"/>
        <v>0</v>
      </c>
      <c r="M22" s="529">
        <f t="shared" si="6"/>
        <v>0</v>
      </c>
      <c r="N22" s="529">
        <f t="shared" si="6"/>
        <v>0</v>
      </c>
      <c r="O22" s="529">
        <f t="shared" si="6"/>
        <v>0</v>
      </c>
      <c r="P22" s="529">
        <f t="shared" si="6"/>
        <v>0</v>
      </c>
      <c r="Q22" s="529">
        <f t="shared" si="6"/>
        <v>0</v>
      </c>
      <c r="R22" s="529"/>
      <c r="S22" s="529">
        <f>+S23+S24+S25+S26+S27</f>
        <v>0</v>
      </c>
      <c r="T22" s="529"/>
      <c r="U22" s="529">
        <f>+U23+U24+U25+U26+U27</f>
        <v>0</v>
      </c>
      <c r="V22" s="529">
        <f>+V23+V24+V25+V26+V27</f>
        <v>0</v>
      </c>
      <c r="W22" s="529"/>
      <c r="X22" s="529"/>
      <c r="Y22" s="529"/>
      <c r="Z22" s="529"/>
      <c r="AA22" s="529">
        <f>+AA23+AA24+AA25+AA26+AA27</f>
        <v>0</v>
      </c>
      <c r="AB22" s="529">
        <f>+AB23+AB24+AB25+AB26+AB27</f>
        <v>0</v>
      </c>
      <c r="AC22" s="529"/>
      <c r="AD22" s="529"/>
      <c r="AE22" s="529">
        <f>+AE23+AE24+AE25+AE26+AE27</f>
        <v>0</v>
      </c>
      <c r="AF22" s="529"/>
      <c r="AG22" s="529">
        <f t="shared" ref="AG22:AL22" si="7">+AG23+AG24+AG25+AG26+AG27</f>
        <v>0</v>
      </c>
      <c r="AH22" s="529">
        <f t="shared" si="7"/>
        <v>0</v>
      </c>
      <c r="AI22" s="529">
        <f t="shared" si="7"/>
        <v>0</v>
      </c>
      <c r="AJ22" s="529">
        <f t="shared" si="7"/>
        <v>0</v>
      </c>
      <c r="AK22" s="529">
        <f t="shared" si="7"/>
        <v>0</v>
      </c>
      <c r="AL22" s="529">
        <f t="shared" si="7"/>
        <v>0</v>
      </c>
      <c r="AM22" s="456"/>
    </row>
    <row r="23" spans="1:39" s="73" customFormat="1" ht="18" customHeight="1">
      <c r="A23" s="230" t="s">
        <v>86</v>
      </c>
      <c r="B23" s="498" t="s">
        <v>277</v>
      </c>
      <c r="C23" s="530">
        <f t="shared" ref="C23:C28" si="8">SUM(D23:AM23)</f>
        <v>0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457"/>
    </row>
    <row r="24" spans="1:39" s="72" customFormat="1" ht="18" customHeight="1">
      <c r="A24" s="231" t="s">
        <v>87</v>
      </c>
      <c r="B24" s="499" t="s">
        <v>278</v>
      </c>
      <c r="C24" s="530">
        <f t="shared" si="8"/>
        <v>0</v>
      </c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466"/>
    </row>
    <row r="25" spans="1:39" s="73" customFormat="1" ht="18" customHeight="1">
      <c r="A25" s="231" t="s">
        <v>88</v>
      </c>
      <c r="B25" s="499" t="s">
        <v>279</v>
      </c>
      <c r="C25" s="530">
        <f t="shared" si="8"/>
        <v>0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466"/>
    </row>
    <row r="26" spans="1:39" s="73" customFormat="1" ht="18" customHeight="1">
      <c r="A26" s="231" t="s">
        <v>89</v>
      </c>
      <c r="B26" s="499" t="s">
        <v>280</v>
      </c>
      <c r="C26" s="530">
        <f t="shared" si="8"/>
        <v>0</v>
      </c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466"/>
    </row>
    <row r="27" spans="1:39" s="73" customFormat="1" ht="18" customHeight="1">
      <c r="A27" s="231" t="s">
        <v>170</v>
      </c>
      <c r="B27" s="499" t="s">
        <v>281</v>
      </c>
      <c r="C27" s="530">
        <f t="shared" si="8"/>
        <v>0</v>
      </c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466"/>
    </row>
    <row r="28" spans="1:39" s="73" customFormat="1" ht="18" customHeight="1" thickBot="1">
      <c r="A28" s="232" t="s">
        <v>171</v>
      </c>
      <c r="B28" s="500" t="s">
        <v>282</v>
      </c>
      <c r="C28" s="530">
        <f t="shared" si="8"/>
        <v>0</v>
      </c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467"/>
    </row>
    <row r="29" spans="1:39" s="73" customFormat="1" ht="21.95" customHeight="1" thickBot="1">
      <c r="A29" s="14" t="s">
        <v>172</v>
      </c>
      <c r="B29" s="502" t="s">
        <v>283</v>
      </c>
      <c r="C29" s="529">
        <f>+C30+C33+C34+C35</f>
        <v>23997</v>
      </c>
      <c r="D29" s="529">
        <f t="shared" ref="D29:AM29" si="9">+D30+D33+D34+D35</f>
        <v>0</v>
      </c>
      <c r="E29" s="529">
        <f t="shared" si="9"/>
        <v>0</v>
      </c>
      <c r="F29" s="529">
        <f t="shared" si="9"/>
        <v>0</v>
      </c>
      <c r="G29" s="529">
        <f t="shared" si="9"/>
        <v>0</v>
      </c>
      <c r="H29" s="529">
        <f t="shared" si="9"/>
        <v>0</v>
      </c>
      <c r="I29" s="529">
        <f t="shared" si="9"/>
        <v>0</v>
      </c>
      <c r="J29" s="529">
        <f t="shared" si="9"/>
        <v>0</v>
      </c>
      <c r="K29" s="529">
        <f t="shared" si="9"/>
        <v>0</v>
      </c>
      <c r="L29" s="529">
        <f t="shared" si="9"/>
        <v>0</v>
      </c>
      <c r="M29" s="529">
        <f t="shared" si="9"/>
        <v>0</v>
      </c>
      <c r="N29" s="529">
        <f t="shared" si="9"/>
        <v>0</v>
      </c>
      <c r="O29" s="529">
        <f t="shared" si="9"/>
        <v>0</v>
      </c>
      <c r="P29" s="529">
        <f t="shared" si="9"/>
        <v>0</v>
      </c>
      <c r="Q29" s="529">
        <f t="shared" si="9"/>
        <v>0</v>
      </c>
      <c r="R29" s="529">
        <f t="shared" si="9"/>
        <v>0</v>
      </c>
      <c r="S29" s="529">
        <f t="shared" si="9"/>
        <v>0</v>
      </c>
      <c r="T29" s="529">
        <f t="shared" si="9"/>
        <v>0</v>
      </c>
      <c r="U29" s="529">
        <f t="shared" si="9"/>
        <v>0</v>
      </c>
      <c r="V29" s="529">
        <f t="shared" si="9"/>
        <v>0</v>
      </c>
      <c r="W29" s="529">
        <f t="shared" si="9"/>
        <v>0</v>
      </c>
      <c r="X29" s="529">
        <f t="shared" si="9"/>
        <v>0</v>
      </c>
      <c r="Y29" s="529">
        <f t="shared" si="9"/>
        <v>0</v>
      </c>
      <c r="Z29" s="529">
        <f t="shared" si="9"/>
        <v>0</v>
      </c>
      <c r="AA29" s="529">
        <f t="shared" si="9"/>
        <v>0</v>
      </c>
      <c r="AB29" s="529">
        <f t="shared" si="9"/>
        <v>0</v>
      </c>
      <c r="AC29" s="529">
        <f t="shared" si="9"/>
        <v>0</v>
      </c>
      <c r="AD29" s="529">
        <f t="shared" si="9"/>
        <v>0</v>
      </c>
      <c r="AE29" s="529">
        <f t="shared" si="9"/>
        <v>0</v>
      </c>
      <c r="AF29" s="529">
        <f t="shared" si="9"/>
        <v>0</v>
      </c>
      <c r="AG29" s="529">
        <f t="shared" si="9"/>
        <v>0</v>
      </c>
      <c r="AH29" s="529">
        <f t="shared" si="9"/>
        <v>0</v>
      </c>
      <c r="AI29" s="529">
        <f t="shared" si="9"/>
        <v>0</v>
      </c>
      <c r="AJ29" s="529">
        <f t="shared" si="9"/>
        <v>0</v>
      </c>
      <c r="AK29" s="529">
        <f t="shared" si="9"/>
        <v>0</v>
      </c>
      <c r="AL29" s="529">
        <f t="shared" si="9"/>
        <v>0</v>
      </c>
      <c r="AM29" s="529">
        <f t="shared" si="9"/>
        <v>23997</v>
      </c>
    </row>
    <row r="30" spans="1:39" s="73" customFormat="1" ht="18" customHeight="1">
      <c r="A30" s="230" t="s">
        <v>284</v>
      </c>
      <c r="B30" s="498" t="s">
        <v>285</v>
      </c>
      <c r="C30" s="535">
        <f>+C31+C32</f>
        <v>19400</v>
      </c>
      <c r="D30" s="535">
        <f>+D31+D32</f>
        <v>0</v>
      </c>
      <c r="E30" s="535">
        <f>+E31+E32</f>
        <v>0</v>
      </c>
      <c r="F30" s="535">
        <f>+F31+F32</f>
        <v>0</v>
      </c>
      <c r="G30" s="535"/>
      <c r="H30" s="535">
        <f t="shared" ref="H30:Q30" si="10">+H31+H32</f>
        <v>0</v>
      </c>
      <c r="I30" s="535">
        <f t="shared" si="10"/>
        <v>0</v>
      </c>
      <c r="J30" s="535">
        <f t="shared" si="10"/>
        <v>0</v>
      </c>
      <c r="K30" s="535">
        <f t="shared" si="10"/>
        <v>0</v>
      </c>
      <c r="L30" s="535">
        <f t="shared" si="10"/>
        <v>0</v>
      </c>
      <c r="M30" s="535">
        <f t="shared" si="10"/>
        <v>0</v>
      </c>
      <c r="N30" s="535">
        <f t="shared" si="10"/>
        <v>0</v>
      </c>
      <c r="O30" s="535">
        <f t="shared" si="10"/>
        <v>0</v>
      </c>
      <c r="P30" s="535">
        <f t="shared" si="10"/>
        <v>0</v>
      </c>
      <c r="Q30" s="535">
        <f t="shared" si="10"/>
        <v>0</v>
      </c>
      <c r="R30" s="535"/>
      <c r="S30" s="535">
        <f>+S31+S32</f>
        <v>0</v>
      </c>
      <c r="T30" s="535"/>
      <c r="U30" s="535">
        <f>+U31+U32</f>
        <v>0</v>
      </c>
      <c r="V30" s="535">
        <f>+V31+V32</f>
        <v>0</v>
      </c>
      <c r="W30" s="535"/>
      <c r="X30" s="535"/>
      <c r="Y30" s="535"/>
      <c r="Z30" s="535"/>
      <c r="AA30" s="535">
        <f>+AA31+AA32</f>
        <v>0</v>
      </c>
      <c r="AB30" s="535">
        <f>+AB31+AB32</f>
        <v>0</v>
      </c>
      <c r="AC30" s="535"/>
      <c r="AD30" s="535"/>
      <c r="AE30" s="535">
        <f>+AE31+AE32</f>
        <v>0</v>
      </c>
      <c r="AF30" s="535"/>
      <c r="AG30" s="535">
        <f t="shared" ref="AG30:AL30" si="11">+AG31+AG32</f>
        <v>0</v>
      </c>
      <c r="AH30" s="535">
        <f t="shared" si="11"/>
        <v>0</v>
      </c>
      <c r="AI30" s="535">
        <f t="shared" si="11"/>
        <v>0</v>
      </c>
      <c r="AJ30" s="535">
        <f t="shared" si="11"/>
        <v>0</v>
      </c>
      <c r="AK30" s="535">
        <f t="shared" si="11"/>
        <v>0</v>
      </c>
      <c r="AL30" s="535">
        <f t="shared" si="11"/>
        <v>0</v>
      </c>
      <c r="AM30" s="535">
        <v>19400</v>
      </c>
    </row>
    <row r="31" spans="1:39" s="73" customFormat="1" ht="18" customHeight="1">
      <c r="A31" s="231" t="s">
        <v>286</v>
      </c>
      <c r="B31" s="499" t="s">
        <v>287</v>
      </c>
      <c r="C31" s="530">
        <f>SUM(D31:AM31)</f>
        <v>4400</v>
      </c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>
        <v>4400</v>
      </c>
    </row>
    <row r="32" spans="1:39" s="73" customFormat="1" ht="18" customHeight="1">
      <c r="A32" s="231" t="s">
        <v>288</v>
      </c>
      <c r="B32" s="499" t="s">
        <v>289</v>
      </c>
      <c r="C32" s="530">
        <f>SUM(D32:AM32)</f>
        <v>15000</v>
      </c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>
        <v>15000</v>
      </c>
    </row>
    <row r="33" spans="1:39" s="73" customFormat="1" ht="18" customHeight="1">
      <c r="A33" s="231" t="s">
        <v>290</v>
      </c>
      <c r="B33" s="499" t="s">
        <v>291</v>
      </c>
      <c r="C33" s="530">
        <f>SUM(D33:AM33)</f>
        <v>4400</v>
      </c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>
        <v>4400</v>
      </c>
    </row>
    <row r="34" spans="1:39" s="73" customFormat="1" ht="18" customHeight="1">
      <c r="A34" s="231" t="s">
        <v>292</v>
      </c>
      <c r="B34" s="499" t="s">
        <v>293</v>
      </c>
      <c r="C34" s="530">
        <f>SUM(D34:AM34)</f>
        <v>0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</row>
    <row r="35" spans="1:39" s="73" customFormat="1" ht="18" customHeight="1" thickBot="1">
      <c r="A35" s="232" t="s">
        <v>294</v>
      </c>
      <c r="B35" s="500" t="s">
        <v>295</v>
      </c>
      <c r="C35" s="530">
        <f>SUM(D35:AM35)</f>
        <v>197</v>
      </c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>
        <v>197</v>
      </c>
    </row>
    <row r="36" spans="1:39" s="73" customFormat="1" ht="21.95" customHeight="1" thickBot="1">
      <c r="A36" s="14" t="s">
        <v>22</v>
      </c>
      <c r="B36" s="502" t="s">
        <v>296</v>
      </c>
      <c r="C36" s="529">
        <f>SUM(C37:C46)</f>
        <v>23961</v>
      </c>
      <c r="D36" s="529">
        <f t="shared" ref="D36:AF36" si="12">SUM(D37:D46)</f>
        <v>692</v>
      </c>
      <c r="E36" s="529">
        <f t="shared" si="12"/>
        <v>445</v>
      </c>
      <c r="F36" s="529">
        <f t="shared" si="12"/>
        <v>507</v>
      </c>
      <c r="G36" s="529">
        <f t="shared" si="12"/>
        <v>3674</v>
      </c>
      <c r="H36" s="529">
        <f t="shared" si="12"/>
        <v>0</v>
      </c>
      <c r="I36" s="529">
        <f t="shared" si="12"/>
        <v>0</v>
      </c>
      <c r="J36" s="529">
        <f t="shared" si="12"/>
        <v>0</v>
      </c>
      <c r="K36" s="529">
        <f t="shared" si="12"/>
        <v>0</v>
      </c>
      <c r="L36" s="529">
        <f t="shared" si="12"/>
        <v>0</v>
      </c>
      <c r="M36" s="529">
        <f t="shared" si="12"/>
        <v>0</v>
      </c>
      <c r="N36" s="529">
        <f t="shared" si="12"/>
        <v>445</v>
      </c>
      <c r="O36" s="529">
        <f t="shared" si="12"/>
        <v>0</v>
      </c>
      <c r="P36" s="529">
        <f t="shared" si="12"/>
        <v>0</v>
      </c>
      <c r="Q36" s="529">
        <f t="shared" si="12"/>
        <v>159</v>
      </c>
      <c r="R36" s="529">
        <f t="shared" si="12"/>
        <v>0</v>
      </c>
      <c r="S36" s="529">
        <f t="shared" si="12"/>
        <v>66</v>
      </c>
      <c r="T36" s="529">
        <f t="shared" si="12"/>
        <v>0</v>
      </c>
      <c r="U36" s="529">
        <f t="shared" si="12"/>
        <v>0</v>
      </c>
      <c r="V36" s="529">
        <f t="shared" si="12"/>
        <v>0</v>
      </c>
      <c r="W36" s="529">
        <f t="shared" si="12"/>
        <v>0</v>
      </c>
      <c r="X36" s="529">
        <f t="shared" si="12"/>
        <v>0</v>
      </c>
      <c r="Y36" s="529">
        <f t="shared" si="12"/>
        <v>5841</v>
      </c>
      <c r="Z36" s="529">
        <f t="shared" si="12"/>
        <v>0</v>
      </c>
      <c r="AA36" s="529">
        <f t="shared" si="12"/>
        <v>1159</v>
      </c>
      <c r="AB36" s="529">
        <f t="shared" si="12"/>
        <v>0</v>
      </c>
      <c r="AC36" s="529">
        <f t="shared" si="12"/>
        <v>1162</v>
      </c>
      <c r="AD36" s="529">
        <f t="shared" si="12"/>
        <v>3852</v>
      </c>
      <c r="AE36" s="529">
        <f t="shared" si="12"/>
        <v>4471</v>
      </c>
      <c r="AF36" s="529">
        <f t="shared" si="12"/>
        <v>1488</v>
      </c>
      <c r="AG36" s="529">
        <f t="shared" ref="AG36:AL36" si="13">SUM(AG37:AG46)</f>
        <v>0</v>
      </c>
      <c r="AH36" s="529">
        <f t="shared" si="13"/>
        <v>0</v>
      </c>
      <c r="AI36" s="529">
        <f t="shared" si="13"/>
        <v>0</v>
      </c>
      <c r="AJ36" s="529">
        <f t="shared" si="13"/>
        <v>0</v>
      </c>
      <c r="AK36" s="529">
        <f t="shared" si="13"/>
        <v>0</v>
      </c>
      <c r="AL36" s="529">
        <f t="shared" si="13"/>
        <v>0</v>
      </c>
      <c r="AM36" s="456"/>
    </row>
    <row r="37" spans="1:39" s="73" customFormat="1" ht="18" customHeight="1">
      <c r="A37" s="230" t="s">
        <v>90</v>
      </c>
      <c r="B37" s="498" t="s">
        <v>297</v>
      </c>
      <c r="C37" s="530">
        <f t="shared" ref="C37:C46" si="14">SUM(D37:AM37)</f>
        <v>140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>
        <v>140</v>
      </c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457"/>
    </row>
    <row r="38" spans="1:39" s="73" customFormat="1" ht="18" customHeight="1">
      <c r="A38" s="231" t="s">
        <v>91</v>
      </c>
      <c r="B38" s="499" t="s">
        <v>298</v>
      </c>
      <c r="C38" s="530">
        <f t="shared" si="14"/>
        <v>1159</v>
      </c>
      <c r="D38" s="531"/>
      <c r="E38" s="531">
        <v>350</v>
      </c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>
        <v>573</v>
      </c>
      <c r="Z38" s="531"/>
      <c r="AA38" s="531">
        <v>64</v>
      </c>
      <c r="AB38" s="531"/>
      <c r="AC38" s="531"/>
      <c r="AD38" s="531"/>
      <c r="AE38" s="531"/>
      <c r="AF38" s="531">
        <v>172</v>
      </c>
      <c r="AG38" s="531"/>
      <c r="AH38" s="531"/>
      <c r="AI38" s="531"/>
      <c r="AJ38" s="531"/>
      <c r="AK38" s="531"/>
      <c r="AL38" s="531"/>
      <c r="AM38" s="466"/>
    </row>
    <row r="39" spans="1:39" s="73" customFormat="1" ht="18" customHeight="1">
      <c r="A39" s="231" t="s">
        <v>92</v>
      </c>
      <c r="B39" s="499" t="s">
        <v>299</v>
      </c>
      <c r="C39" s="530">
        <f t="shared" si="14"/>
        <v>2700</v>
      </c>
      <c r="D39" s="531"/>
      <c r="E39" s="531"/>
      <c r="F39" s="531">
        <v>293</v>
      </c>
      <c r="G39" s="531">
        <v>255</v>
      </c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>
        <v>52</v>
      </c>
      <c r="T39" s="531"/>
      <c r="U39" s="531"/>
      <c r="V39" s="531"/>
      <c r="W39" s="531"/>
      <c r="X39" s="531"/>
      <c r="Y39" s="531">
        <v>1100</v>
      </c>
      <c r="Z39" s="531"/>
      <c r="AA39" s="531"/>
      <c r="AB39" s="531"/>
      <c r="AC39" s="531"/>
      <c r="AD39" s="531"/>
      <c r="AE39" s="531"/>
      <c r="AF39" s="531">
        <v>1000</v>
      </c>
      <c r="AG39" s="531"/>
      <c r="AH39" s="531"/>
      <c r="AI39" s="531"/>
      <c r="AJ39" s="531"/>
      <c r="AK39" s="531"/>
      <c r="AL39" s="531"/>
      <c r="AM39" s="466"/>
    </row>
    <row r="40" spans="1:39" s="73" customFormat="1" ht="18" customHeight="1">
      <c r="A40" s="231" t="s">
        <v>174</v>
      </c>
      <c r="B40" s="499" t="s">
        <v>300</v>
      </c>
      <c r="C40" s="530">
        <f t="shared" si="14"/>
        <v>8635</v>
      </c>
      <c r="D40" s="531"/>
      <c r="E40" s="531"/>
      <c r="F40" s="531">
        <v>135</v>
      </c>
      <c r="G40" s="531">
        <v>3350</v>
      </c>
      <c r="H40" s="531"/>
      <c r="I40" s="531"/>
      <c r="J40" s="531"/>
      <c r="K40" s="531"/>
      <c r="L40" s="531"/>
      <c r="M40" s="531"/>
      <c r="N40" s="531">
        <v>350</v>
      </c>
      <c r="O40" s="531"/>
      <c r="P40" s="531"/>
      <c r="Q40" s="531">
        <v>6</v>
      </c>
      <c r="R40" s="531"/>
      <c r="S40" s="531"/>
      <c r="T40" s="531"/>
      <c r="U40" s="531"/>
      <c r="V40" s="531"/>
      <c r="W40" s="531"/>
      <c r="X40" s="531"/>
      <c r="Y40" s="531">
        <v>3716</v>
      </c>
      <c r="Z40" s="531"/>
      <c r="AA40" s="531">
        <v>1078</v>
      </c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466"/>
    </row>
    <row r="41" spans="1:39" s="73" customFormat="1" ht="18" customHeight="1">
      <c r="A41" s="231" t="s">
        <v>175</v>
      </c>
      <c r="B41" s="499" t="s">
        <v>301</v>
      </c>
      <c r="C41" s="530">
        <f t="shared" si="14"/>
        <v>7469</v>
      </c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>
        <v>915</v>
      </c>
      <c r="AD41" s="531">
        <v>3033</v>
      </c>
      <c r="AE41" s="531">
        <v>3521</v>
      </c>
      <c r="AF41" s="531"/>
      <c r="AG41" s="531"/>
      <c r="AH41" s="531"/>
      <c r="AI41" s="531"/>
      <c r="AJ41" s="531"/>
      <c r="AK41" s="531"/>
      <c r="AL41" s="531"/>
      <c r="AM41" s="466"/>
    </row>
    <row r="42" spans="1:39" s="73" customFormat="1" ht="18" customHeight="1">
      <c r="A42" s="231" t="s">
        <v>176</v>
      </c>
      <c r="B42" s="499" t="s">
        <v>302</v>
      </c>
      <c r="C42" s="530">
        <f t="shared" si="14"/>
        <v>3166</v>
      </c>
      <c r="D42" s="531"/>
      <c r="E42" s="531">
        <v>95</v>
      </c>
      <c r="F42" s="531">
        <v>79</v>
      </c>
      <c r="G42" s="531">
        <v>69</v>
      </c>
      <c r="H42" s="531"/>
      <c r="I42" s="531"/>
      <c r="J42" s="531"/>
      <c r="K42" s="531"/>
      <c r="L42" s="531"/>
      <c r="M42" s="531"/>
      <c r="N42" s="531">
        <v>95</v>
      </c>
      <c r="O42" s="531"/>
      <c r="P42" s="531"/>
      <c r="Q42" s="531">
        <v>13</v>
      </c>
      <c r="R42" s="531"/>
      <c r="S42" s="531">
        <v>14</v>
      </c>
      <c r="T42" s="531"/>
      <c r="U42" s="531"/>
      <c r="V42" s="531"/>
      <c r="W42" s="531"/>
      <c r="X42" s="531"/>
      <c r="Y42" s="531">
        <v>452</v>
      </c>
      <c r="Z42" s="531"/>
      <c r="AA42" s="531">
        <v>17</v>
      </c>
      <c r="AB42" s="531"/>
      <c r="AC42" s="531">
        <v>247</v>
      </c>
      <c r="AD42" s="531">
        <v>819</v>
      </c>
      <c r="AE42" s="531">
        <v>950</v>
      </c>
      <c r="AF42" s="531">
        <v>316</v>
      </c>
      <c r="AG42" s="531"/>
      <c r="AH42" s="531"/>
      <c r="AI42" s="531"/>
      <c r="AJ42" s="531"/>
      <c r="AK42" s="531"/>
      <c r="AL42" s="531"/>
      <c r="AM42" s="466"/>
    </row>
    <row r="43" spans="1:39" s="73" customFormat="1" ht="18" customHeight="1">
      <c r="A43" s="231" t="s">
        <v>177</v>
      </c>
      <c r="B43" s="499" t="s">
        <v>303</v>
      </c>
      <c r="C43" s="530">
        <f t="shared" si="14"/>
        <v>692</v>
      </c>
      <c r="D43" s="531">
        <v>692</v>
      </c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466"/>
    </row>
    <row r="44" spans="1:39" s="73" customFormat="1" ht="18" customHeight="1">
      <c r="A44" s="231" t="s">
        <v>178</v>
      </c>
      <c r="B44" s="499" t="s">
        <v>304</v>
      </c>
      <c r="C44" s="530">
        <f t="shared" si="14"/>
        <v>0</v>
      </c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466"/>
    </row>
    <row r="45" spans="1:39" s="73" customFormat="1" ht="18" customHeight="1">
      <c r="A45" s="231" t="s">
        <v>305</v>
      </c>
      <c r="B45" s="499" t="s">
        <v>306</v>
      </c>
      <c r="C45" s="530">
        <f t="shared" si="14"/>
        <v>0</v>
      </c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466"/>
    </row>
    <row r="46" spans="1:39" s="73" customFormat="1" ht="18" customHeight="1" thickBot="1">
      <c r="A46" s="232" t="s">
        <v>307</v>
      </c>
      <c r="B46" s="500" t="s">
        <v>308</v>
      </c>
      <c r="C46" s="530">
        <f t="shared" si="14"/>
        <v>0</v>
      </c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467"/>
    </row>
    <row r="47" spans="1:39" s="73" customFormat="1" ht="21.95" customHeight="1" thickBot="1">
      <c r="A47" s="14" t="s">
        <v>23</v>
      </c>
      <c r="B47" s="502" t="s">
        <v>309</v>
      </c>
      <c r="C47" s="529">
        <f>SUM(C48:C52)</f>
        <v>0</v>
      </c>
      <c r="D47" s="529">
        <f>SUM(D48:D52)</f>
        <v>0</v>
      </c>
      <c r="E47" s="529">
        <f>SUM(E48:E52)</f>
        <v>0</v>
      </c>
      <c r="F47" s="529">
        <f>SUM(F48:F52)</f>
        <v>0</v>
      </c>
      <c r="G47" s="529"/>
      <c r="H47" s="529">
        <f t="shared" ref="H47:Q47" si="15">SUM(H48:H52)</f>
        <v>0</v>
      </c>
      <c r="I47" s="529">
        <f t="shared" si="15"/>
        <v>0</v>
      </c>
      <c r="J47" s="529">
        <f t="shared" si="15"/>
        <v>0</v>
      </c>
      <c r="K47" s="529">
        <f t="shared" si="15"/>
        <v>0</v>
      </c>
      <c r="L47" s="529">
        <f t="shared" si="15"/>
        <v>0</v>
      </c>
      <c r="M47" s="529">
        <f t="shared" si="15"/>
        <v>0</v>
      </c>
      <c r="N47" s="529">
        <f t="shared" si="15"/>
        <v>0</v>
      </c>
      <c r="O47" s="529">
        <f t="shared" si="15"/>
        <v>0</v>
      </c>
      <c r="P47" s="529">
        <f t="shared" si="15"/>
        <v>0</v>
      </c>
      <c r="Q47" s="529">
        <f t="shared" si="15"/>
        <v>0</v>
      </c>
      <c r="R47" s="529"/>
      <c r="S47" s="529">
        <f>SUM(S48:S52)</f>
        <v>0</v>
      </c>
      <c r="T47" s="529"/>
      <c r="U47" s="529">
        <f>SUM(U48:U52)</f>
        <v>0</v>
      </c>
      <c r="V47" s="529">
        <f>SUM(V48:V52)</f>
        <v>0</v>
      </c>
      <c r="W47" s="529"/>
      <c r="X47" s="529"/>
      <c r="Y47" s="529"/>
      <c r="Z47" s="529"/>
      <c r="AA47" s="529">
        <f>SUM(AA48:AA52)</f>
        <v>0</v>
      </c>
      <c r="AB47" s="529">
        <f>SUM(AB48:AB52)</f>
        <v>0</v>
      </c>
      <c r="AC47" s="529"/>
      <c r="AD47" s="529"/>
      <c r="AE47" s="529">
        <f>SUM(AE48:AE52)</f>
        <v>0</v>
      </c>
      <c r="AF47" s="529"/>
      <c r="AG47" s="529">
        <f t="shared" ref="AG47:AL47" si="16">SUM(AG48:AG52)</f>
        <v>0</v>
      </c>
      <c r="AH47" s="529">
        <f t="shared" si="16"/>
        <v>0</v>
      </c>
      <c r="AI47" s="529">
        <f t="shared" si="16"/>
        <v>0</v>
      </c>
      <c r="AJ47" s="529">
        <f t="shared" si="16"/>
        <v>0</v>
      </c>
      <c r="AK47" s="529">
        <f t="shared" si="16"/>
        <v>0</v>
      </c>
      <c r="AL47" s="529">
        <f t="shared" si="16"/>
        <v>0</v>
      </c>
      <c r="AM47" s="456"/>
    </row>
    <row r="48" spans="1:39" s="73" customFormat="1" ht="18" customHeight="1">
      <c r="A48" s="230" t="s">
        <v>93</v>
      </c>
      <c r="B48" s="498" t="s">
        <v>310</v>
      </c>
      <c r="C48" s="530">
        <f>SUM(D48:AM48)</f>
        <v>0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  <c r="AL48" s="530"/>
      <c r="AM48" s="457"/>
    </row>
    <row r="49" spans="1:39" s="73" customFormat="1" ht="18" customHeight="1">
      <c r="A49" s="231" t="s">
        <v>94</v>
      </c>
      <c r="B49" s="499" t="s">
        <v>311</v>
      </c>
      <c r="C49" s="530">
        <f>SUM(D49:AM49)</f>
        <v>0</v>
      </c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466"/>
    </row>
    <row r="50" spans="1:39" s="73" customFormat="1" ht="18" customHeight="1">
      <c r="A50" s="231" t="s">
        <v>312</v>
      </c>
      <c r="B50" s="499" t="s">
        <v>313</v>
      </c>
      <c r="C50" s="530">
        <f>SUM(D50:AM50)</f>
        <v>0</v>
      </c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466"/>
    </row>
    <row r="51" spans="1:39" s="73" customFormat="1" ht="18" customHeight="1">
      <c r="A51" s="231" t="s">
        <v>314</v>
      </c>
      <c r="B51" s="499" t="s">
        <v>315</v>
      </c>
      <c r="C51" s="530">
        <f>SUM(D51:AM51)</f>
        <v>0</v>
      </c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466"/>
    </row>
    <row r="52" spans="1:39" s="73" customFormat="1" ht="18" customHeight="1" thickBot="1">
      <c r="A52" s="232" t="s">
        <v>316</v>
      </c>
      <c r="B52" s="500" t="s">
        <v>317</v>
      </c>
      <c r="C52" s="530">
        <f>SUM(D52:AM52)</f>
        <v>0</v>
      </c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467"/>
    </row>
    <row r="53" spans="1:39" s="73" customFormat="1" ht="21.95" customHeight="1" thickBot="1">
      <c r="A53" s="14" t="s">
        <v>179</v>
      </c>
      <c r="B53" s="502" t="s">
        <v>318</v>
      </c>
      <c r="C53" s="529">
        <f>SUM(C54:C56)</f>
        <v>0</v>
      </c>
      <c r="D53" s="529">
        <f>SUM(D54:D56)</f>
        <v>0</v>
      </c>
      <c r="E53" s="529">
        <f>SUM(E54:E56)</f>
        <v>0</v>
      </c>
      <c r="F53" s="529">
        <f>SUM(F54:F56)</f>
        <v>0</v>
      </c>
      <c r="G53" s="529"/>
      <c r="H53" s="529">
        <f t="shared" ref="H53:Q53" si="17">SUM(H54:H56)</f>
        <v>0</v>
      </c>
      <c r="I53" s="529">
        <f t="shared" si="17"/>
        <v>0</v>
      </c>
      <c r="J53" s="529">
        <f t="shared" si="17"/>
        <v>0</v>
      </c>
      <c r="K53" s="529">
        <f t="shared" si="17"/>
        <v>0</v>
      </c>
      <c r="L53" s="529">
        <f t="shared" si="17"/>
        <v>0</v>
      </c>
      <c r="M53" s="529">
        <f t="shared" si="17"/>
        <v>0</v>
      </c>
      <c r="N53" s="529">
        <f t="shared" si="17"/>
        <v>0</v>
      </c>
      <c r="O53" s="529">
        <f t="shared" si="17"/>
        <v>0</v>
      </c>
      <c r="P53" s="529">
        <f t="shared" si="17"/>
        <v>0</v>
      </c>
      <c r="Q53" s="529">
        <f t="shared" si="17"/>
        <v>0</v>
      </c>
      <c r="R53" s="529"/>
      <c r="S53" s="529">
        <f>SUM(S54:S56)</f>
        <v>0</v>
      </c>
      <c r="T53" s="529"/>
      <c r="U53" s="529">
        <f>SUM(U54:U56)</f>
        <v>0</v>
      </c>
      <c r="V53" s="529">
        <f>SUM(V54:V56)</f>
        <v>0</v>
      </c>
      <c r="W53" s="529"/>
      <c r="X53" s="529"/>
      <c r="Y53" s="529"/>
      <c r="Z53" s="529"/>
      <c r="AA53" s="529">
        <f>SUM(AA54:AA56)</f>
        <v>0</v>
      </c>
      <c r="AB53" s="529">
        <f>SUM(AB54:AB56)</f>
        <v>0</v>
      </c>
      <c r="AC53" s="529"/>
      <c r="AD53" s="529"/>
      <c r="AE53" s="529">
        <f>SUM(AE54:AE56)</f>
        <v>0</v>
      </c>
      <c r="AF53" s="529"/>
      <c r="AG53" s="529">
        <f t="shared" ref="AG53:AL53" si="18">SUM(AG54:AG56)</f>
        <v>0</v>
      </c>
      <c r="AH53" s="529">
        <f t="shared" si="18"/>
        <v>0</v>
      </c>
      <c r="AI53" s="529">
        <f t="shared" si="18"/>
        <v>0</v>
      </c>
      <c r="AJ53" s="529">
        <f t="shared" si="18"/>
        <v>0</v>
      </c>
      <c r="AK53" s="529">
        <f t="shared" si="18"/>
        <v>0</v>
      </c>
      <c r="AL53" s="529">
        <f t="shared" si="18"/>
        <v>0</v>
      </c>
      <c r="AM53" s="456"/>
    </row>
    <row r="54" spans="1:39" s="73" customFormat="1" ht="18" customHeight="1">
      <c r="A54" s="230" t="s">
        <v>95</v>
      </c>
      <c r="B54" s="498" t="s">
        <v>319</v>
      </c>
      <c r="C54" s="530">
        <f>SUM(D54:AM54)</f>
        <v>0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457"/>
    </row>
    <row r="55" spans="1:39" s="73" customFormat="1" ht="18" customHeight="1">
      <c r="A55" s="231" t="s">
        <v>96</v>
      </c>
      <c r="B55" s="499" t="s">
        <v>320</v>
      </c>
      <c r="C55" s="530">
        <f>SUM(D55:AM55)</f>
        <v>0</v>
      </c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466"/>
    </row>
    <row r="56" spans="1:39" s="73" customFormat="1" ht="18" customHeight="1">
      <c r="A56" s="231" t="s">
        <v>321</v>
      </c>
      <c r="B56" s="499" t="s">
        <v>322</v>
      </c>
      <c r="C56" s="530">
        <f>SUM(D56:AM56)</f>
        <v>0</v>
      </c>
      <c r="D56" s="531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  <c r="Y56" s="531"/>
      <c r="Z56" s="531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466"/>
    </row>
    <row r="57" spans="1:39" s="73" customFormat="1" ht="18" customHeight="1" thickBot="1">
      <c r="A57" s="232" t="s">
        <v>323</v>
      </c>
      <c r="B57" s="500" t="s">
        <v>324</v>
      </c>
      <c r="C57" s="530">
        <f>SUM(D57:AM57)</f>
        <v>0</v>
      </c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534"/>
      <c r="AG57" s="534"/>
      <c r="AH57" s="534"/>
      <c r="AI57" s="534"/>
      <c r="AJ57" s="534"/>
      <c r="AK57" s="534"/>
      <c r="AL57" s="534"/>
      <c r="AM57" s="467"/>
    </row>
    <row r="58" spans="1:39" s="73" customFormat="1" ht="21.95" customHeight="1" thickBot="1">
      <c r="A58" s="14" t="s">
        <v>25</v>
      </c>
      <c r="B58" s="501" t="s">
        <v>325</v>
      </c>
      <c r="C58" s="529">
        <f>SUM(C59:C61)</f>
        <v>0</v>
      </c>
      <c r="D58" s="529">
        <f>SUM(D59:D61)</f>
        <v>0</v>
      </c>
      <c r="E58" s="529">
        <f>SUM(E59:E61)</f>
        <v>0</v>
      </c>
      <c r="F58" s="529">
        <f>SUM(F59:F61)</f>
        <v>0</v>
      </c>
      <c r="G58" s="529"/>
      <c r="H58" s="529">
        <f t="shared" ref="H58:Q58" si="19">SUM(H59:H61)</f>
        <v>0</v>
      </c>
      <c r="I58" s="529">
        <f t="shared" si="19"/>
        <v>0</v>
      </c>
      <c r="J58" s="529">
        <f t="shared" si="19"/>
        <v>0</v>
      </c>
      <c r="K58" s="529">
        <f t="shared" si="19"/>
        <v>0</v>
      </c>
      <c r="L58" s="529">
        <f t="shared" si="19"/>
        <v>0</v>
      </c>
      <c r="M58" s="529">
        <f t="shared" si="19"/>
        <v>0</v>
      </c>
      <c r="N58" s="529">
        <f t="shared" si="19"/>
        <v>0</v>
      </c>
      <c r="O58" s="529">
        <f t="shared" si="19"/>
        <v>0</v>
      </c>
      <c r="P58" s="529">
        <f t="shared" si="19"/>
        <v>0</v>
      </c>
      <c r="Q58" s="529">
        <f t="shared" si="19"/>
        <v>0</v>
      </c>
      <c r="R58" s="529"/>
      <c r="S58" s="529">
        <f>SUM(S59:S61)</f>
        <v>0</v>
      </c>
      <c r="T58" s="529"/>
      <c r="U58" s="529">
        <f>SUM(U59:U61)</f>
        <v>0</v>
      </c>
      <c r="V58" s="529">
        <f>SUM(V59:V61)</f>
        <v>0</v>
      </c>
      <c r="W58" s="529"/>
      <c r="X58" s="529"/>
      <c r="Y58" s="529"/>
      <c r="Z58" s="529"/>
      <c r="AA58" s="529">
        <f>SUM(AA59:AA61)</f>
        <v>0</v>
      </c>
      <c r="AB58" s="529">
        <f>SUM(AB59:AB61)</f>
        <v>0</v>
      </c>
      <c r="AC58" s="529"/>
      <c r="AD58" s="529"/>
      <c r="AE58" s="529">
        <f>SUM(AE59:AE61)</f>
        <v>0</v>
      </c>
      <c r="AF58" s="529"/>
      <c r="AG58" s="529">
        <f t="shared" ref="AG58:AL58" si="20">SUM(AG59:AG61)</f>
        <v>0</v>
      </c>
      <c r="AH58" s="529">
        <f t="shared" si="20"/>
        <v>0</v>
      </c>
      <c r="AI58" s="529">
        <f t="shared" si="20"/>
        <v>0</v>
      </c>
      <c r="AJ58" s="529">
        <f t="shared" si="20"/>
        <v>0</v>
      </c>
      <c r="AK58" s="529">
        <f t="shared" si="20"/>
        <v>0</v>
      </c>
      <c r="AL58" s="529">
        <f t="shared" si="20"/>
        <v>0</v>
      </c>
      <c r="AM58" s="456"/>
    </row>
    <row r="59" spans="1:39" s="73" customFormat="1" ht="18" customHeight="1">
      <c r="A59" s="230" t="s">
        <v>180</v>
      </c>
      <c r="B59" s="498" t="s">
        <v>326</v>
      </c>
      <c r="C59" s="530">
        <f>SUM(D59:AM59)</f>
        <v>0</v>
      </c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531"/>
      <c r="W59" s="531"/>
      <c r="X59" s="531"/>
      <c r="Y59" s="53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1"/>
      <c r="AM59" s="466"/>
    </row>
    <row r="60" spans="1:39" s="73" customFormat="1" ht="18" customHeight="1">
      <c r="A60" s="231" t="s">
        <v>181</v>
      </c>
      <c r="B60" s="499" t="s">
        <v>327</v>
      </c>
      <c r="C60" s="530">
        <f>SUM(D60:AM60)</f>
        <v>0</v>
      </c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466"/>
    </row>
    <row r="61" spans="1:39" s="73" customFormat="1" ht="18" customHeight="1">
      <c r="A61" s="231" t="s">
        <v>229</v>
      </c>
      <c r="B61" s="499" t="s">
        <v>328</v>
      </c>
      <c r="C61" s="530">
        <f>SUM(D61:AM61)</f>
        <v>0</v>
      </c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466"/>
    </row>
    <row r="62" spans="1:39" s="73" customFormat="1" ht="18" customHeight="1" thickBot="1">
      <c r="A62" s="232" t="s">
        <v>329</v>
      </c>
      <c r="B62" s="500" t="s">
        <v>330</v>
      </c>
      <c r="C62" s="530">
        <f>SUM(D62:AM62)</f>
        <v>0</v>
      </c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1"/>
      <c r="V62" s="531"/>
      <c r="W62" s="531"/>
      <c r="X62" s="531"/>
      <c r="Y62" s="531"/>
      <c r="Z62" s="531"/>
      <c r="AA62" s="531"/>
      <c r="AB62" s="531"/>
      <c r="AC62" s="531"/>
      <c r="AD62" s="531"/>
      <c r="AE62" s="531"/>
      <c r="AF62" s="531"/>
      <c r="AG62" s="531"/>
      <c r="AH62" s="531"/>
      <c r="AI62" s="531"/>
      <c r="AJ62" s="531"/>
      <c r="AK62" s="531"/>
      <c r="AL62" s="531"/>
      <c r="AM62" s="466"/>
    </row>
    <row r="63" spans="1:39" s="73" customFormat="1" ht="27" customHeight="1" thickBot="1">
      <c r="A63" s="14" t="s">
        <v>26</v>
      </c>
      <c r="B63" s="502" t="s">
        <v>331</v>
      </c>
      <c r="C63" s="529">
        <f>+C8+C15+C22+C29+C36+C47+C53+C58</f>
        <v>180315</v>
      </c>
      <c r="D63" s="529">
        <f t="shared" ref="D63:AM63" si="21">+D8+D15+D22+D29+D36+D47+D53+D58</f>
        <v>692</v>
      </c>
      <c r="E63" s="529">
        <f t="shared" si="21"/>
        <v>445</v>
      </c>
      <c r="F63" s="529">
        <f t="shared" si="21"/>
        <v>507</v>
      </c>
      <c r="G63" s="529">
        <f t="shared" si="21"/>
        <v>3674</v>
      </c>
      <c r="H63" s="529">
        <f t="shared" si="21"/>
        <v>0</v>
      </c>
      <c r="I63" s="529">
        <f t="shared" si="21"/>
        <v>48010</v>
      </c>
      <c r="J63" s="529">
        <f t="shared" si="21"/>
        <v>32343</v>
      </c>
      <c r="K63" s="529">
        <f t="shared" si="21"/>
        <v>2727</v>
      </c>
      <c r="L63" s="529">
        <f t="shared" si="21"/>
        <v>0</v>
      </c>
      <c r="M63" s="529">
        <f t="shared" si="21"/>
        <v>45877</v>
      </c>
      <c r="N63" s="529">
        <f t="shared" si="21"/>
        <v>445</v>
      </c>
      <c r="O63" s="529">
        <f t="shared" si="21"/>
        <v>0</v>
      </c>
      <c r="P63" s="529">
        <f t="shared" si="21"/>
        <v>0</v>
      </c>
      <c r="Q63" s="529">
        <f t="shared" si="21"/>
        <v>159</v>
      </c>
      <c r="R63" s="529">
        <f t="shared" si="21"/>
        <v>0</v>
      </c>
      <c r="S63" s="529">
        <f t="shared" si="21"/>
        <v>286</v>
      </c>
      <c r="T63" s="529">
        <f t="shared" si="21"/>
        <v>0</v>
      </c>
      <c r="U63" s="529">
        <f t="shared" si="21"/>
        <v>0</v>
      </c>
      <c r="V63" s="529">
        <f t="shared" si="21"/>
        <v>3068</v>
      </c>
      <c r="W63" s="529">
        <f t="shared" si="21"/>
        <v>112</v>
      </c>
      <c r="X63" s="529">
        <f t="shared" si="21"/>
        <v>0</v>
      </c>
      <c r="Y63" s="529">
        <f t="shared" si="21"/>
        <v>5841</v>
      </c>
      <c r="Z63" s="529">
        <f t="shared" si="21"/>
        <v>0</v>
      </c>
      <c r="AA63" s="529">
        <f t="shared" si="21"/>
        <v>1159</v>
      </c>
      <c r="AB63" s="529">
        <f t="shared" si="21"/>
        <v>0</v>
      </c>
      <c r="AC63" s="529">
        <f t="shared" si="21"/>
        <v>1162</v>
      </c>
      <c r="AD63" s="529">
        <f t="shared" si="21"/>
        <v>3852</v>
      </c>
      <c r="AE63" s="529">
        <f t="shared" si="21"/>
        <v>4471</v>
      </c>
      <c r="AF63" s="529">
        <f t="shared" si="21"/>
        <v>1488</v>
      </c>
      <c r="AG63" s="529">
        <f t="shared" si="21"/>
        <v>0</v>
      </c>
      <c r="AH63" s="529">
        <f t="shared" si="21"/>
        <v>0</v>
      </c>
      <c r="AI63" s="529">
        <f t="shared" si="21"/>
        <v>0</v>
      </c>
      <c r="AJ63" s="529">
        <f t="shared" si="21"/>
        <v>0</v>
      </c>
      <c r="AK63" s="529">
        <f t="shared" si="21"/>
        <v>0</v>
      </c>
      <c r="AL63" s="529">
        <f t="shared" si="21"/>
        <v>0</v>
      </c>
      <c r="AM63" s="456">
        <f t="shared" si="21"/>
        <v>23997</v>
      </c>
    </row>
    <row r="64" spans="1:39" s="73" customFormat="1" ht="30" customHeight="1" thickBot="1">
      <c r="A64" s="233" t="s">
        <v>466</v>
      </c>
      <c r="B64" s="501" t="s">
        <v>333</v>
      </c>
      <c r="C64" s="529">
        <f>SUM(C65:C67)</f>
        <v>0</v>
      </c>
      <c r="D64" s="529">
        <f>SUM(D65:D67)</f>
        <v>0</v>
      </c>
      <c r="E64" s="529">
        <f>SUM(E65:E67)</f>
        <v>0</v>
      </c>
      <c r="F64" s="529">
        <f>SUM(F65:F67)</f>
        <v>0</v>
      </c>
      <c r="G64" s="529"/>
      <c r="H64" s="529">
        <f t="shared" ref="H64:Q64" si="22">SUM(H65:H67)</f>
        <v>0</v>
      </c>
      <c r="I64" s="529">
        <f t="shared" si="22"/>
        <v>0</v>
      </c>
      <c r="J64" s="529">
        <f t="shared" si="22"/>
        <v>0</v>
      </c>
      <c r="K64" s="529">
        <f t="shared" si="22"/>
        <v>0</v>
      </c>
      <c r="L64" s="529">
        <f t="shared" si="22"/>
        <v>0</v>
      </c>
      <c r="M64" s="529">
        <f t="shared" si="22"/>
        <v>0</v>
      </c>
      <c r="N64" s="529">
        <f t="shared" si="22"/>
        <v>0</v>
      </c>
      <c r="O64" s="529">
        <f t="shared" si="22"/>
        <v>0</v>
      </c>
      <c r="P64" s="529">
        <f t="shared" si="22"/>
        <v>0</v>
      </c>
      <c r="Q64" s="529">
        <f t="shared" si="22"/>
        <v>0</v>
      </c>
      <c r="R64" s="529"/>
      <c r="S64" s="529">
        <f>SUM(S65:S67)</f>
        <v>0</v>
      </c>
      <c r="T64" s="529"/>
      <c r="U64" s="529">
        <f>SUM(U65:U67)</f>
        <v>0</v>
      </c>
      <c r="V64" s="529">
        <f>SUM(V65:V67)</f>
        <v>0</v>
      </c>
      <c r="W64" s="529"/>
      <c r="X64" s="529"/>
      <c r="Y64" s="529"/>
      <c r="Z64" s="529"/>
      <c r="AA64" s="529">
        <f>SUM(AA65:AA67)</f>
        <v>0</v>
      </c>
      <c r="AB64" s="529">
        <f>SUM(AB65:AB67)</f>
        <v>0</v>
      </c>
      <c r="AC64" s="529"/>
      <c r="AD64" s="529"/>
      <c r="AE64" s="529">
        <f>SUM(AE65:AE67)</f>
        <v>0</v>
      </c>
      <c r="AF64" s="529"/>
      <c r="AG64" s="529">
        <f t="shared" ref="AG64:AL64" si="23">SUM(AG65:AG67)</f>
        <v>0</v>
      </c>
      <c r="AH64" s="529">
        <f t="shared" si="23"/>
        <v>0</v>
      </c>
      <c r="AI64" s="529">
        <f t="shared" si="23"/>
        <v>0</v>
      </c>
      <c r="AJ64" s="529">
        <f t="shared" si="23"/>
        <v>0</v>
      </c>
      <c r="AK64" s="529">
        <f t="shared" si="23"/>
        <v>0</v>
      </c>
      <c r="AL64" s="529">
        <f t="shared" si="23"/>
        <v>0</v>
      </c>
      <c r="AM64" s="456"/>
    </row>
    <row r="65" spans="1:39" s="73" customFormat="1" ht="18" customHeight="1">
      <c r="A65" s="230" t="s">
        <v>334</v>
      </c>
      <c r="B65" s="498" t="s">
        <v>335</v>
      </c>
      <c r="C65" s="530">
        <f>SUM(D65:AM65)</f>
        <v>0</v>
      </c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  <c r="S65" s="531"/>
      <c r="T65" s="531"/>
      <c r="U65" s="531"/>
      <c r="V65" s="531"/>
      <c r="W65" s="531"/>
      <c r="X65" s="531"/>
      <c r="Y65" s="531"/>
      <c r="Z65" s="531"/>
      <c r="AA65" s="531"/>
      <c r="AB65" s="531"/>
      <c r="AC65" s="531"/>
      <c r="AD65" s="531"/>
      <c r="AE65" s="531"/>
      <c r="AF65" s="531"/>
      <c r="AG65" s="531"/>
      <c r="AH65" s="531"/>
      <c r="AI65" s="531"/>
      <c r="AJ65" s="531"/>
      <c r="AK65" s="531"/>
      <c r="AL65" s="531"/>
      <c r="AM65" s="466"/>
    </row>
    <row r="66" spans="1:39" s="73" customFormat="1" ht="18" customHeight="1">
      <c r="A66" s="231" t="s">
        <v>336</v>
      </c>
      <c r="B66" s="499" t="s">
        <v>337</v>
      </c>
      <c r="C66" s="530">
        <f>SUM(D66:AM66)</f>
        <v>0</v>
      </c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531"/>
      <c r="AE66" s="531"/>
      <c r="AF66" s="531"/>
      <c r="AG66" s="531"/>
      <c r="AH66" s="531"/>
      <c r="AI66" s="531"/>
      <c r="AJ66" s="531"/>
      <c r="AK66" s="531"/>
      <c r="AL66" s="531"/>
      <c r="AM66" s="466"/>
    </row>
    <row r="67" spans="1:39" s="73" customFormat="1" ht="18" customHeight="1" thickBot="1">
      <c r="A67" s="232" t="s">
        <v>338</v>
      </c>
      <c r="B67" s="503" t="s">
        <v>339</v>
      </c>
      <c r="C67" s="530">
        <f>SUM(D67:AM67)</f>
        <v>0</v>
      </c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1"/>
      <c r="AK67" s="531"/>
      <c r="AL67" s="531"/>
      <c r="AM67" s="466"/>
    </row>
    <row r="68" spans="1:39" s="73" customFormat="1" ht="21.95" customHeight="1" thickBot="1">
      <c r="A68" s="233" t="s">
        <v>340</v>
      </c>
      <c r="B68" s="501" t="s">
        <v>341</v>
      </c>
      <c r="C68" s="529">
        <f>SUM(C69:C72)</f>
        <v>0</v>
      </c>
      <c r="D68" s="529">
        <f>SUM(D69:D72)</f>
        <v>0</v>
      </c>
      <c r="E68" s="529">
        <f>SUM(E69:E72)</f>
        <v>0</v>
      </c>
      <c r="F68" s="529">
        <f>SUM(F69:F72)</f>
        <v>0</v>
      </c>
      <c r="G68" s="529"/>
      <c r="H68" s="529">
        <f t="shared" ref="H68:Q68" si="24">SUM(H69:H72)</f>
        <v>0</v>
      </c>
      <c r="I68" s="529">
        <f t="shared" si="24"/>
        <v>0</v>
      </c>
      <c r="J68" s="529">
        <f t="shared" si="24"/>
        <v>0</v>
      </c>
      <c r="K68" s="529">
        <f t="shared" si="24"/>
        <v>0</v>
      </c>
      <c r="L68" s="529">
        <f t="shared" si="24"/>
        <v>0</v>
      </c>
      <c r="M68" s="529">
        <f t="shared" si="24"/>
        <v>0</v>
      </c>
      <c r="N68" s="529">
        <f t="shared" si="24"/>
        <v>0</v>
      </c>
      <c r="O68" s="529">
        <f t="shared" si="24"/>
        <v>0</v>
      </c>
      <c r="P68" s="529">
        <f t="shared" si="24"/>
        <v>0</v>
      </c>
      <c r="Q68" s="529">
        <f t="shared" si="24"/>
        <v>0</v>
      </c>
      <c r="R68" s="529"/>
      <c r="S68" s="529">
        <f>SUM(S69:S72)</f>
        <v>0</v>
      </c>
      <c r="T68" s="529"/>
      <c r="U68" s="529">
        <f>SUM(U69:U72)</f>
        <v>0</v>
      </c>
      <c r="V68" s="529">
        <f>SUM(V69:V72)</f>
        <v>0</v>
      </c>
      <c r="W68" s="529"/>
      <c r="X68" s="529"/>
      <c r="Y68" s="529"/>
      <c r="Z68" s="529"/>
      <c r="AA68" s="529">
        <f>SUM(AA69:AA72)</f>
        <v>0</v>
      </c>
      <c r="AB68" s="529">
        <f>SUM(AB69:AB72)</f>
        <v>0</v>
      </c>
      <c r="AC68" s="529"/>
      <c r="AD68" s="529"/>
      <c r="AE68" s="529">
        <f>SUM(AE69:AE72)</f>
        <v>0</v>
      </c>
      <c r="AF68" s="529"/>
      <c r="AG68" s="529">
        <f t="shared" ref="AG68:AL68" si="25">SUM(AG69:AG72)</f>
        <v>0</v>
      </c>
      <c r="AH68" s="529">
        <f t="shared" si="25"/>
        <v>0</v>
      </c>
      <c r="AI68" s="529">
        <f t="shared" si="25"/>
        <v>0</v>
      </c>
      <c r="AJ68" s="529">
        <f t="shared" si="25"/>
        <v>0</v>
      </c>
      <c r="AK68" s="529">
        <f t="shared" si="25"/>
        <v>0</v>
      </c>
      <c r="AL68" s="529">
        <f t="shared" si="25"/>
        <v>0</v>
      </c>
      <c r="AM68" s="456"/>
    </row>
    <row r="69" spans="1:39" s="73" customFormat="1" ht="18" customHeight="1">
      <c r="A69" s="230" t="s">
        <v>149</v>
      </c>
      <c r="B69" s="498" t="s">
        <v>342</v>
      </c>
      <c r="C69" s="530">
        <f>SUM(D69:AM69)</f>
        <v>0</v>
      </c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531"/>
      <c r="AC69" s="531"/>
      <c r="AD69" s="531"/>
      <c r="AE69" s="531"/>
      <c r="AF69" s="531"/>
      <c r="AG69" s="531"/>
      <c r="AH69" s="531"/>
      <c r="AI69" s="531"/>
      <c r="AJ69" s="531"/>
      <c r="AK69" s="531"/>
      <c r="AL69" s="531"/>
      <c r="AM69" s="466"/>
    </row>
    <row r="70" spans="1:39" s="73" customFormat="1" ht="18" customHeight="1">
      <c r="A70" s="231" t="s">
        <v>150</v>
      </c>
      <c r="B70" s="499" t="s">
        <v>343</v>
      </c>
      <c r="C70" s="530">
        <f>SUM(D70:AM70)</f>
        <v>0</v>
      </c>
      <c r="D70" s="531"/>
      <c r="E70" s="531"/>
      <c r="F70" s="531"/>
      <c r="G70" s="531"/>
      <c r="H70" s="531"/>
      <c r="I70" s="531"/>
      <c r="J70" s="531"/>
      <c r="K70" s="531"/>
      <c r="L70" s="531"/>
      <c r="M70" s="531"/>
      <c r="N70" s="531"/>
      <c r="O70" s="531"/>
      <c r="P70" s="531"/>
      <c r="Q70" s="531"/>
      <c r="R70" s="531"/>
      <c r="S70" s="531"/>
      <c r="T70" s="531"/>
      <c r="U70" s="531"/>
      <c r="V70" s="531"/>
      <c r="W70" s="531"/>
      <c r="X70" s="531"/>
      <c r="Y70" s="531"/>
      <c r="Z70" s="531"/>
      <c r="AA70" s="531"/>
      <c r="AB70" s="531"/>
      <c r="AC70" s="531"/>
      <c r="AD70" s="531"/>
      <c r="AE70" s="531"/>
      <c r="AF70" s="531"/>
      <c r="AG70" s="531"/>
      <c r="AH70" s="531"/>
      <c r="AI70" s="531"/>
      <c r="AJ70" s="531"/>
      <c r="AK70" s="531"/>
      <c r="AL70" s="531"/>
      <c r="AM70" s="466"/>
    </row>
    <row r="71" spans="1:39" s="73" customFormat="1" ht="18" customHeight="1">
      <c r="A71" s="231" t="s">
        <v>344</v>
      </c>
      <c r="B71" s="499" t="s">
        <v>345</v>
      </c>
      <c r="C71" s="530">
        <f>SUM(D71:AM71)</f>
        <v>0</v>
      </c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531"/>
      <c r="AM71" s="466"/>
    </row>
    <row r="72" spans="1:39" s="73" customFormat="1" ht="18" customHeight="1" thickBot="1">
      <c r="A72" s="232" t="s">
        <v>346</v>
      </c>
      <c r="B72" s="500" t="s">
        <v>347</v>
      </c>
      <c r="C72" s="530">
        <f>SUM(D72:AM72)</f>
        <v>0</v>
      </c>
      <c r="D72" s="531"/>
      <c r="E72" s="531"/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1"/>
      <c r="AH72" s="531"/>
      <c r="AI72" s="531"/>
      <c r="AJ72" s="531"/>
      <c r="AK72" s="531"/>
      <c r="AL72" s="531"/>
      <c r="AM72" s="466"/>
    </row>
    <row r="73" spans="1:39" s="73" customFormat="1" ht="21.95" customHeight="1" thickBot="1">
      <c r="A73" s="233" t="s">
        <v>348</v>
      </c>
      <c r="B73" s="501" t="s">
        <v>349</v>
      </c>
      <c r="C73" s="529">
        <f>SUM(C74:C75)</f>
        <v>0</v>
      </c>
      <c r="D73" s="536">
        <f>SUM(D74:D75)</f>
        <v>0</v>
      </c>
      <c r="E73" s="536">
        <f>SUM(E74:E75)</f>
        <v>0</v>
      </c>
      <c r="F73" s="536">
        <f>SUM(F74:F75)</f>
        <v>0</v>
      </c>
      <c r="G73" s="536"/>
      <c r="H73" s="536">
        <f t="shared" ref="H73:Q73" si="26">SUM(H74:H75)</f>
        <v>0</v>
      </c>
      <c r="I73" s="536">
        <f t="shared" si="26"/>
        <v>0</v>
      </c>
      <c r="J73" s="536">
        <f t="shared" si="26"/>
        <v>0</v>
      </c>
      <c r="K73" s="536">
        <f t="shared" si="26"/>
        <v>0</v>
      </c>
      <c r="L73" s="536">
        <f t="shared" si="26"/>
        <v>0</v>
      </c>
      <c r="M73" s="536">
        <f t="shared" si="26"/>
        <v>0</v>
      </c>
      <c r="N73" s="536">
        <f t="shared" si="26"/>
        <v>0</v>
      </c>
      <c r="O73" s="536">
        <f t="shared" si="26"/>
        <v>0</v>
      </c>
      <c r="P73" s="536">
        <f t="shared" si="26"/>
        <v>0</v>
      </c>
      <c r="Q73" s="536">
        <f t="shared" si="26"/>
        <v>0</v>
      </c>
      <c r="R73" s="536"/>
      <c r="S73" s="536">
        <f>SUM(S74:S75)</f>
        <v>0</v>
      </c>
      <c r="T73" s="536"/>
      <c r="U73" s="536">
        <f>SUM(U74:U75)</f>
        <v>0</v>
      </c>
      <c r="V73" s="536">
        <f>SUM(V74:V75)</f>
        <v>0</v>
      </c>
      <c r="W73" s="536"/>
      <c r="X73" s="536"/>
      <c r="Y73" s="536"/>
      <c r="Z73" s="536"/>
      <c r="AA73" s="536">
        <f>SUM(AA74:AA75)</f>
        <v>0</v>
      </c>
      <c r="AB73" s="536">
        <f>SUM(AB74:AB75)</f>
        <v>0</v>
      </c>
      <c r="AC73" s="536"/>
      <c r="AD73" s="536"/>
      <c r="AE73" s="536">
        <f>SUM(AE74:AE75)</f>
        <v>0</v>
      </c>
      <c r="AF73" s="536"/>
      <c r="AG73" s="536">
        <f t="shared" ref="AG73:AL73" si="27">SUM(AG74:AG75)</f>
        <v>0</v>
      </c>
      <c r="AH73" s="536">
        <f t="shared" si="27"/>
        <v>0</v>
      </c>
      <c r="AI73" s="536">
        <f t="shared" si="27"/>
        <v>0</v>
      </c>
      <c r="AJ73" s="536">
        <f t="shared" si="27"/>
        <v>0</v>
      </c>
      <c r="AK73" s="536">
        <f t="shared" si="27"/>
        <v>0</v>
      </c>
      <c r="AL73" s="536">
        <f t="shared" si="27"/>
        <v>0</v>
      </c>
      <c r="AM73" s="458"/>
    </row>
    <row r="74" spans="1:39" s="73" customFormat="1" ht="18" customHeight="1">
      <c r="A74" s="230" t="s">
        <v>350</v>
      </c>
      <c r="B74" s="498" t="s">
        <v>351</v>
      </c>
      <c r="C74" s="530">
        <f>SUM(D74:AM74)</f>
        <v>0</v>
      </c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  <c r="AJ74" s="531"/>
      <c r="AK74" s="531"/>
      <c r="AL74" s="531"/>
      <c r="AM74" s="466"/>
    </row>
    <row r="75" spans="1:39" s="73" customFormat="1" ht="18" customHeight="1" thickBot="1">
      <c r="A75" s="232" t="s">
        <v>352</v>
      </c>
      <c r="B75" s="500" t="s">
        <v>353</v>
      </c>
      <c r="C75" s="530">
        <f>SUM(D75:AM75)</f>
        <v>0</v>
      </c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1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1"/>
      <c r="Z75" s="531"/>
      <c r="AA75" s="531"/>
      <c r="AB75" s="531"/>
      <c r="AC75" s="531"/>
      <c r="AD75" s="531"/>
      <c r="AE75" s="531"/>
      <c r="AF75" s="531"/>
      <c r="AG75" s="531"/>
      <c r="AH75" s="531"/>
      <c r="AI75" s="531"/>
      <c r="AJ75" s="531"/>
      <c r="AK75" s="531"/>
      <c r="AL75" s="531"/>
      <c r="AM75" s="466"/>
    </row>
    <row r="76" spans="1:39" s="72" customFormat="1" ht="21.95" customHeight="1" thickBot="1">
      <c r="A76" s="233" t="s">
        <v>354</v>
      </c>
      <c r="B76" s="501" t="s">
        <v>355</v>
      </c>
      <c r="C76" s="529">
        <f>SUM(C77:C79)</f>
        <v>0</v>
      </c>
      <c r="D76" s="529">
        <f>SUM(D77:D79)</f>
        <v>0</v>
      </c>
      <c r="E76" s="529">
        <f>SUM(E77:E79)</f>
        <v>0</v>
      </c>
      <c r="F76" s="529">
        <f>SUM(F77:F79)</f>
        <v>0</v>
      </c>
      <c r="G76" s="529"/>
      <c r="H76" s="529">
        <f t="shared" ref="H76:Q76" si="28">SUM(H77:H79)</f>
        <v>0</v>
      </c>
      <c r="I76" s="529">
        <f t="shared" si="28"/>
        <v>0</v>
      </c>
      <c r="J76" s="529">
        <f t="shared" si="28"/>
        <v>0</v>
      </c>
      <c r="K76" s="529">
        <f t="shared" si="28"/>
        <v>0</v>
      </c>
      <c r="L76" s="529">
        <f t="shared" si="28"/>
        <v>0</v>
      </c>
      <c r="M76" s="529">
        <f t="shared" si="28"/>
        <v>0</v>
      </c>
      <c r="N76" s="529">
        <f t="shared" si="28"/>
        <v>0</v>
      </c>
      <c r="O76" s="529">
        <f t="shared" si="28"/>
        <v>0</v>
      </c>
      <c r="P76" s="529">
        <f t="shared" si="28"/>
        <v>0</v>
      </c>
      <c r="Q76" s="529">
        <f t="shared" si="28"/>
        <v>0</v>
      </c>
      <c r="R76" s="529"/>
      <c r="S76" s="529">
        <f>SUM(S77:S79)</f>
        <v>0</v>
      </c>
      <c r="T76" s="529"/>
      <c r="U76" s="529">
        <f>SUM(U77:U79)</f>
        <v>0</v>
      </c>
      <c r="V76" s="529">
        <f>SUM(V77:V79)</f>
        <v>0</v>
      </c>
      <c r="W76" s="529"/>
      <c r="X76" s="529"/>
      <c r="Y76" s="529"/>
      <c r="Z76" s="529"/>
      <c r="AA76" s="529">
        <f>SUM(AA77:AA79)</f>
        <v>0</v>
      </c>
      <c r="AB76" s="529">
        <f>SUM(AB77:AB79)</f>
        <v>0</v>
      </c>
      <c r="AC76" s="529"/>
      <c r="AD76" s="529"/>
      <c r="AE76" s="529">
        <f>SUM(AE77:AE79)</f>
        <v>0</v>
      </c>
      <c r="AF76" s="529"/>
      <c r="AG76" s="529">
        <f t="shared" ref="AG76:AL76" si="29">SUM(AG77:AG79)</f>
        <v>0</v>
      </c>
      <c r="AH76" s="529">
        <f t="shared" si="29"/>
        <v>0</v>
      </c>
      <c r="AI76" s="529">
        <f t="shared" si="29"/>
        <v>0</v>
      </c>
      <c r="AJ76" s="529">
        <f t="shared" si="29"/>
        <v>0</v>
      </c>
      <c r="AK76" s="529">
        <f t="shared" si="29"/>
        <v>0</v>
      </c>
      <c r="AL76" s="529">
        <f t="shared" si="29"/>
        <v>0</v>
      </c>
      <c r="AM76" s="456"/>
    </row>
    <row r="77" spans="1:39" s="73" customFormat="1" ht="18" customHeight="1">
      <c r="A77" s="230" t="s">
        <v>356</v>
      </c>
      <c r="B77" s="498" t="s">
        <v>357</v>
      </c>
      <c r="C77" s="530">
        <f>SUM(D77:AM77)</f>
        <v>0</v>
      </c>
      <c r="D77" s="531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1"/>
      <c r="AJ77" s="531"/>
      <c r="AK77" s="531"/>
      <c r="AL77" s="531"/>
      <c r="AM77" s="466"/>
    </row>
    <row r="78" spans="1:39" s="73" customFormat="1" ht="18" customHeight="1">
      <c r="A78" s="231" t="s">
        <v>358</v>
      </c>
      <c r="B78" s="499" t="s">
        <v>359</v>
      </c>
      <c r="C78" s="530">
        <f>SUM(D78:AM78)</f>
        <v>0</v>
      </c>
      <c r="D78" s="531"/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1"/>
      <c r="AC78" s="531"/>
      <c r="AD78" s="531"/>
      <c r="AE78" s="531"/>
      <c r="AF78" s="531"/>
      <c r="AG78" s="531"/>
      <c r="AH78" s="531"/>
      <c r="AI78" s="531"/>
      <c r="AJ78" s="531"/>
      <c r="AK78" s="531"/>
      <c r="AL78" s="531"/>
      <c r="AM78" s="466"/>
    </row>
    <row r="79" spans="1:39" s="73" customFormat="1" ht="18" customHeight="1" thickBot="1">
      <c r="A79" s="232" t="s">
        <v>360</v>
      </c>
      <c r="B79" s="500" t="s">
        <v>361</v>
      </c>
      <c r="C79" s="530">
        <f>SUM(D79:AM79)</f>
        <v>0</v>
      </c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531"/>
      <c r="T79" s="531"/>
      <c r="U79" s="531"/>
      <c r="V79" s="531"/>
      <c r="W79" s="531"/>
      <c r="X79" s="531"/>
      <c r="Y79" s="531"/>
      <c r="Z79" s="531"/>
      <c r="AA79" s="531"/>
      <c r="AB79" s="531"/>
      <c r="AC79" s="531"/>
      <c r="AD79" s="531"/>
      <c r="AE79" s="531"/>
      <c r="AF79" s="531"/>
      <c r="AG79" s="531"/>
      <c r="AH79" s="531"/>
      <c r="AI79" s="531"/>
      <c r="AJ79" s="531"/>
      <c r="AK79" s="531"/>
      <c r="AL79" s="531"/>
      <c r="AM79" s="466"/>
    </row>
    <row r="80" spans="1:39" s="73" customFormat="1" ht="21.95" customHeight="1" thickBot="1">
      <c r="A80" s="233" t="s">
        <v>362</v>
      </c>
      <c r="B80" s="501" t="s">
        <v>363</v>
      </c>
      <c r="C80" s="529">
        <f>SUM(C81:C84)</f>
        <v>0</v>
      </c>
      <c r="D80" s="529">
        <f>SUM(D81:D84)</f>
        <v>0</v>
      </c>
      <c r="E80" s="529">
        <f>SUM(E81:E84)</f>
        <v>0</v>
      </c>
      <c r="F80" s="529">
        <f>SUM(F81:F84)</f>
        <v>0</v>
      </c>
      <c r="G80" s="529"/>
      <c r="H80" s="529">
        <f t="shared" ref="H80:Q80" si="30">SUM(H81:H84)</f>
        <v>0</v>
      </c>
      <c r="I80" s="529">
        <f t="shared" si="30"/>
        <v>0</v>
      </c>
      <c r="J80" s="529">
        <f t="shared" si="30"/>
        <v>0</v>
      </c>
      <c r="K80" s="529">
        <f t="shared" si="30"/>
        <v>0</v>
      </c>
      <c r="L80" s="529">
        <f t="shared" si="30"/>
        <v>0</v>
      </c>
      <c r="M80" s="529">
        <f t="shared" si="30"/>
        <v>0</v>
      </c>
      <c r="N80" s="529">
        <f t="shared" si="30"/>
        <v>0</v>
      </c>
      <c r="O80" s="529">
        <f t="shared" si="30"/>
        <v>0</v>
      </c>
      <c r="P80" s="529">
        <f t="shared" si="30"/>
        <v>0</v>
      </c>
      <c r="Q80" s="529">
        <f t="shared" si="30"/>
        <v>0</v>
      </c>
      <c r="R80" s="529"/>
      <c r="S80" s="529">
        <f>SUM(S81:S84)</f>
        <v>0</v>
      </c>
      <c r="T80" s="529"/>
      <c r="U80" s="529">
        <f>SUM(U81:U84)</f>
        <v>0</v>
      </c>
      <c r="V80" s="529">
        <f>SUM(V81:V84)</f>
        <v>0</v>
      </c>
      <c r="W80" s="529"/>
      <c r="X80" s="529"/>
      <c r="Y80" s="529"/>
      <c r="Z80" s="529"/>
      <c r="AA80" s="529">
        <f>SUM(AA81:AA84)</f>
        <v>0</v>
      </c>
      <c r="AB80" s="529">
        <f>SUM(AB81:AB84)</f>
        <v>0</v>
      </c>
      <c r="AC80" s="529"/>
      <c r="AD80" s="529"/>
      <c r="AE80" s="529">
        <f>SUM(AE81:AE84)</f>
        <v>0</v>
      </c>
      <c r="AF80" s="529"/>
      <c r="AG80" s="529">
        <f t="shared" ref="AG80:AL80" si="31">SUM(AG81:AG84)</f>
        <v>0</v>
      </c>
      <c r="AH80" s="529">
        <f t="shared" si="31"/>
        <v>0</v>
      </c>
      <c r="AI80" s="529">
        <f t="shared" si="31"/>
        <v>0</v>
      </c>
      <c r="AJ80" s="529">
        <f t="shared" si="31"/>
        <v>0</v>
      </c>
      <c r="AK80" s="529">
        <f t="shared" si="31"/>
        <v>0</v>
      </c>
      <c r="AL80" s="529">
        <f t="shared" si="31"/>
        <v>0</v>
      </c>
      <c r="AM80" s="456"/>
    </row>
    <row r="81" spans="1:39" s="73" customFormat="1" ht="18" customHeight="1">
      <c r="A81" s="234" t="s">
        <v>364</v>
      </c>
      <c r="B81" s="498" t="s">
        <v>365</v>
      </c>
      <c r="C81" s="530">
        <f>SUM(D81:AM81)</f>
        <v>0</v>
      </c>
      <c r="D81" s="531"/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P81" s="531"/>
      <c r="Q81" s="531"/>
      <c r="R81" s="531"/>
      <c r="S81" s="531"/>
      <c r="T81" s="531"/>
      <c r="U81" s="531"/>
      <c r="V81" s="531"/>
      <c r="W81" s="531"/>
      <c r="X81" s="531"/>
      <c r="Y81" s="531"/>
      <c r="Z81" s="531"/>
      <c r="AA81" s="531"/>
      <c r="AB81" s="531"/>
      <c r="AC81" s="531"/>
      <c r="AD81" s="531"/>
      <c r="AE81" s="531"/>
      <c r="AF81" s="531"/>
      <c r="AG81" s="531"/>
      <c r="AH81" s="531"/>
      <c r="AI81" s="531"/>
      <c r="AJ81" s="531"/>
      <c r="AK81" s="531"/>
      <c r="AL81" s="531"/>
      <c r="AM81" s="466"/>
    </row>
    <row r="82" spans="1:39" s="73" customFormat="1" ht="18" customHeight="1">
      <c r="A82" s="235" t="s">
        <v>366</v>
      </c>
      <c r="B82" s="499" t="s">
        <v>367</v>
      </c>
      <c r="C82" s="530">
        <f>SUM(D82:AM82)</f>
        <v>0</v>
      </c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31"/>
      <c r="AL82" s="531"/>
      <c r="AM82" s="466"/>
    </row>
    <row r="83" spans="1:39" s="73" customFormat="1" ht="18" customHeight="1">
      <c r="A83" s="235" t="s">
        <v>368</v>
      </c>
      <c r="B83" s="499" t="s">
        <v>369</v>
      </c>
      <c r="C83" s="530">
        <f>SUM(D83:AM83)</f>
        <v>0</v>
      </c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31"/>
      <c r="AL83" s="531"/>
      <c r="AM83" s="466"/>
    </row>
    <row r="84" spans="1:39" s="72" customFormat="1" ht="18" customHeight="1" thickBot="1">
      <c r="A84" s="236" t="s">
        <v>370</v>
      </c>
      <c r="B84" s="500" t="s">
        <v>371</v>
      </c>
      <c r="C84" s="530">
        <f>SUM(D84:AM84)</f>
        <v>0</v>
      </c>
      <c r="D84" s="531"/>
      <c r="E84" s="531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31"/>
      <c r="AH84" s="531"/>
      <c r="AI84" s="531"/>
      <c r="AJ84" s="531"/>
      <c r="AK84" s="531"/>
      <c r="AL84" s="531"/>
      <c r="AM84" s="466"/>
    </row>
    <row r="85" spans="1:39" s="72" customFormat="1" ht="21.95" customHeight="1" thickBot="1">
      <c r="A85" s="233" t="s">
        <v>372</v>
      </c>
      <c r="B85" s="501" t="s">
        <v>373</v>
      </c>
      <c r="C85" s="530">
        <f>SUM(D85:AM85)</f>
        <v>0</v>
      </c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7"/>
      <c r="AL85" s="537"/>
      <c r="AM85" s="459"/>
    </row>
    <row r="86" spans="1:39" s="72" customFormat="1" ht="21.95" customHeight="1" thickBot="1">
      <c r="A86" s="233" t="s">
        <v>374</v>
      </c>
      <c r="B86" s="504" t="s">
        <v>375</v>
      </c>
      <c r="C86" s="529">
        <f>+C64+C68+C73+C76+C80+C85</f>
        <v>0</v>
      </c>
      <c r="D86" s="529">
        <f>+D64+D68+D73+D76+D80+D85</f>
        <v>0</v>
      </c>
      <c r="E86" s="529">
        <f>+E64+E68+E73+E76+E80+E85</f>
        <v>0</v>
      </c>
      <c r="F86" s="529">
        <f>+F64+F68+F73+F76+F80+F85</f>
        <v>0</v>
      </c>
      <c r="G86" s="529"/>
      <c r="H86" s="529">
        <f t="shared" ref="H86:Q86" si="32">+H64+H68+H73+H76+H80+H85</f>
        <v>0</v>
      </c>
      <c r="I86" s="529">
        <f t="shared" si="32"/>
        <v>0</v>
      </c>
      <c r="J86" s="529">
        <f t="shared" si="32"/>
        <v>0</v>
      </c>
      <c r="K86" s="529">
        <f t="shared" si="32"/>
        <v>0</v>
      </c>
      <c r="L86" s="529">
        <f t="shared" si="32"/>
        <v>0</v>
      </c>
      <c r="M86" s="529">
        <f t="shared" si="32"/>
        <v>0</v>
      </c>
      <c r="N86" s="529">
        <f t="shared" si="32"/>
        <v>0</v>
      </c>
      <c r="O86" s="529">
        <f t="shared" si="32"/>
        <v>0</v>
      </c>
      <c r="P86" s="529">
        <f t="shared" si="32"/>
        <v>0</v>
      </c>
      <c r="Q86" s="529">
        <f t="shared" si="32"/>
        <v>0</v>
      </c>
      <c r="R86" s="529"/>
      <c r="S86" s="529">
        <f>+S64+S68+S73+S76+S80+S85</f>
        <v>0</v>
      </c>
      <c r="T86" s="529"/>
      <c r="U86" s="529">
        <f>+U64+U68+U73+U76+U80+U85</f>
        <v>0</v>
      </c>
      <c r="V86" s="529">
        <f>+V64+V68+V73+V76+V80+V85</f>
        <v>0</v>
      </c>
      <c r="W86" s="529"/>
      <c r="X86" s="529"/>
      <c r="Y86" s="529"/>
      <c r="Z86" s="529"/>
      <c r="AA86" s="529">
        <f>+AA64+AA68+AA73+AA76+AA80+AA85</f>
        <v>0</v>
      </c>
      <c r="AB86" s="529">
        <f>+AB64+AB68+AB73+AB76+AB80+AB85</f>
        <v>0</v>
      </c>
      <c r="AC86" s="529"/>
      <c r="AD86" s="529"/>
      <c r="AE86" s="529">
        <f>+AE64+AE68+AE73+AE76+AE80+AE85</f>
        <v>0</v>
      </c>
      <c r="AF86" s="529"/>
      <c r="AG86" s="529">
        <f t="shared" ref="AG86:AL86" si="33">+AG64+AG68+AG73+AG76+AG80+AG85</f>
        <v>0</v>
      </c>
      <c r="AH86" s="529">
        <f t="shared" si="33"/>
        <v>0</v>
      </c>
      <c r="AI86" s="529">
        <f t="shared" si="33"/>
        <v>0</v>
      </c>
      <c r="AJ86" s="529">
        <f t="shared" si="33"/>
        <v>0</v>
      </c>
      <c r="AK86" s="529">
        <f t="shared" si="33"/>
        <v>0</v>
      </c>
      <c r="AL86" s="529">
        <f t="shared" si="33"/>
        <v>0</v>
      </c>
      <c r="AM86" s="456"/>
    </row>
    <row r="87" spans="1:39" s="72" customFormat="1" ht="21.95" customHeight="1" thickBot="1">
      <c r="A87" s="237" t="s">
        <v>376</v>
      </c>
      <c r="B87" s="505" t="s">
        <v>467</v>
      </c>
      <c r="C87" s="529">
        <f>+C63+C86</f>
        <v>180315</v>
      </c>
      <c r="D87" s="529">
        <f t="shared" ref="D87:AM87" si="34">+D63+D86</f>
        <v>692</v>
      </c>
      <c r="E87" s="529">
        <f t="shared" si="34"/>
        <v>445</v>
      </c>
      <c r="F87" s="529">
        <f t="shared" si="34"/>
        <v>507</v>
      </c>
      <c r="G87" s="529">
        <f t="shared" si="34"/>
        <v>3674</v>
      </c>
      <c r="H87" s="529">
        <f t="shared" si="34"/>
        <v>0</v>
      </c>
      <c r="I87" s="529">
        <f t="shared" si="34"/>
        <v>48010</v>
      </c>
      <c r="J87" s="529">
        <f t="shared" si="34"/>
        <v>32343</v>
      </c>
      <c r="K87" s="529">
        <f t="shared" si="34"/>
        <v>2727</v>
      </c>
      <c r="L87" s="529">
        <f t="shared" si="34"/>
        <v>0</v>
      </c>
      <c r="M87" s="529">
        <f t="shared" si="34"/>
        <v>45877</v>
      </c>
      <c r="N87" s="529">
        <f t="shared" si="34"/>
        <v>445</v>
      </c>
      <c r="O87" s="529">
        <f t="shared" si="34"/>
        <v>0</v>
      </c>
      <c r="P87" s="529">
        <f t="shared" si="34"/>
        <v>0</v>
      </c>
      <c r="Q87" s="529">
        <f t="shared" si="34"/>
        <v>159</v>
      </c>
      <c r="R87" s="529">
        <f t="shared" si="34"/>
        <v>0</v>
      </c>
      <c r="S87" s="529">
        <f t="shared" si="34"/>
        <v>286</v>
      </c>
      <c r="T87" s="529">
        <f t="shared" si="34"/>
        <v>0</v>
      </c>
      <c r="U87" s="529">
        <f t="shared" si="34"/>
        <v>0</v>
      </c>
      <c r="V87" s="529">
        <f t="shared" si="34"/>
        <v>3068</v>
      </c>
      <c r="W87" s="529">
        <f t="shared" si="34"/>
        <v>112</v>
      </c>
      <c r="X87" s="529">
        <f t="shared" si="34"/>
        <v>0</v>
      </c>
      <c r="Y87" s="529">
        <f t="shared" si="34"/>
        <v>5841</v>
      </c>
      <c r="Z87" s="529">
        <f t="shared" si="34"/>
        <v>0</v>
      </c>
      <c r="AA87" s="529">
        <f t="shared" si="34"/>
        <v>1159</v>
      </c>
      <c r="AB87" s="529">
        <f t="shared" si="34"/>
        <v>0</v>
      </c>
      <c r="AC87" s="529">
        <f t="shared" si="34"/>
        <v>1162</v>
      </c>
      <c r="AD87" s="529">
        <f t="shared" si="34"/>
        <v>3852</v>
      </c>
      <c r="AE87" s="529">
        <f t="shared" si="34"/>
        <v>4471</v>
      </c>
      <c r="AF87" s="529">
        <f t="shared" si="34"/>
        <v>1488</v>
      </c>
      <c r="AG87" s="529">
        <f t="shared" si="34"/>
        <v>0</v>
      </c>
      <c r="AH87" s="529">
        <f t="shared" si="34"/>
        <v>0</v>
      </c>
      <c r="AI87" s="529">
        <f t="shared" si="34"/>
        <v>0</v>
      </c>
      <c r="AJ87" s="529">
        <f t="shared" si="34"/>
        <v>0</v>
      </c>
      <c r="AK87" s="529">
        <f t="shared" si="34"/>
        <v>0</v>
      </c>
      <c r="AL87" s="529">
        <f t="shared" si="34"/>
        <v>0</v>
      </c>
      <c r="AM87" s="529">
        <f t="shared" si="34"/>
        <v>23997</v>
      </c>
    </row>
    <row r="88" spans="1:39" s="73" customFormat="1" ht="18" customHeight="1">
      <c r="A88" s="161"/>
      <c r="B88" s="506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8"/>
      <c r="Y88" s="538"/>
      <c r="Z88" s="538"/>
      <c r="AA88" s="538"/>
      <c r="AB88" s="538"/>
      <c r="AC88" s="538"/>
      <c r="AD88" s="538"/>
      <c r="AE88" s="538"/>
      <c r="AF88" s="538"/>
      <c r="AG88" s="538"/>
      <c r="AH88" s="538"/>
      <c r="AI88" s="538"/>
      <c r="AJ88" s="538"/>
      <c r="AK88" s="538"/>
      <c r="AL88" s="538"/>
      <c r="AM88" s="461"/>
    </row>
    <row r="89" spans="1:39" ht="18" customHeight="1" thickBot="1">
      <c r="A89" s="206"/>
      <c r="B89" s="507"/>
      <c r="C89" s="539"/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39"/>
      <c r="AD89" s="539"/>
      <c r="AE89" s="539"/>
      <c r="AF89" s="539"/>
      <c r="AG89" s="539"/>
      <c r="AH89" s="539"/>
      <c r="AI89" s="539"/>
      <c r="AJ89" s="539"/>
      <c r="AK89" s="539"/>
      <c r="AL89" s="539"/>
      <c r="AM89" s="462"/>
    </row>
    <row r="90" spans="1:39" s="55" customFormat="1" ht="21.95" customHeight="1" thickBot="1">
      <c r="A90" s="162"/>
      <c r="B90" s="508" t="s">
        <v>59</v>
      </c>
      <c r="C90" s="540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463"/>
    </row>
    <row r="91" spans="1:39" s="74" customFormat="1" ht="21.95" customHeight="1" thickBot="1">
      <c r="A91" s="221" t="s">
        <v>18</v>
      </c>
      <c r="B91" s="509" t="s">
        <v>584</v>
      </c>
      <c r="C91" s="541">
        <f>C92+C93+C94+C95+C96</f>
        <v>179714</v>
      </c>
      <c r="D91" s="541">
        <f t="shared" ref="D91:AL91" si="35">SUM(D92:D96)</f>
        <v>16116</v>
      </c>
      <c r="E91" s="541">
        <f t="shared" si="35"/>
        <v>1967</v>
      </c>
      <c r="F91" s="541">
        <f t="shared" si="35"/>
        <v>578</v>
      </c>
      <c r="G91" s="541">
        <f t="shared" si="35"/>
        <v>635</v>
      </c>
      <c r="H91" s="541">
        <f t="shared" si="35"/>
        <v>0</v>
      </c>
      <c r="I91" s="541">
        <f t="shared" si="35"/>
        <v>0</v>
      </c>
      <c r="J91" s="541">
        <f t="shared" si="35"/>
        <v>32343</v>
      </c>
      <c r="K91" s="541">
        <f t="shared" si="35"/>
        <v>2727</v>
      </c>
      <c r="L91" s="541">
        <f t="shared" si="35"/>
        <v>0</v>
      </c>
      <c r="M91" s="541">
        <f t="shared" si="35"/>
        <v>45877</v>
      </c>
      <c r="N91" s="541">
        <f t="shared" si="35"/>
        <v>4303</v>
      </c>
      <c r="O91" s="541">
        <f t="shared" si="35"/>
        <v>3702</v>
      </c>
      <c r="P91" s="541">
        <f t="shared" si="35"/>
        <v>4504</v>
      </c>
      <c r="Q91" s="541">
        <f t="shared" si="35"/>
        <v>2171</v>
      </c>
      <c r="R91" s="541">
        <f t="shared" si="35"/>
        <v>4807</v>
      </c>
      <c r="S91" s="541">
        <f t="shared" si="35"/>
        <v>3007</v>
      </c>
      <c r="T91" s="541">
        <f t="shared" si="35"/>
        <v>2238</v>
      </c>
      <c r="U91" s="541">
        <f t="shared" si="35"/>
        <v>257</v>
      </c>
      <c r="V91" s="541">
        <f t="shared" si="35"/>
        <v>4926</v>
      </c>
      <c r="W91" s="541">
        <f t="shared" si="35"/>
        <v>112</v>
      </c>
      <c r="X91" s="541">
        <f t="shared" si="35"/>
        <v>387</v>
      </c>
      <c r="Y91" s="541">
        <f t="shared" si="35"/>
        <v>4977</v>
      </c>
      <c r="Z91" s="541">
        <f t="shared" si="35"/>
        <v>2882</v>
      </c>
      <c r="AA91" s="541">
        <f t="shared" si="35"/>
        <v>1140</v>
      </c>
      <c r="AB91" s="541">
        <f t="shared" si="35"/>
        <v>2100</v>
      </c>
      <c r="AC91" s="541">
        <f t="shared" si="35"/>
        <v>2380</v>
      </c>
      <c r="AD91" s="541">
        <f t="shared" si="35"/>
        <v>10240</v>
      </c>
      <c r="AE91" s="541">
        <f t="shared" si="35"/>
        <v>5504</v>
      </c>
      <c r="AF91" s="541">
        <f t="shared" si="35"/>
        <v>13502</v>
      </c>
      <c r="AG91" s="542">
        <f t="shared" si="35"/>
        <v>0</v>
      </c>
      <c r="AH91" s="542">
        <f t="shared" si="35"/>
        <v>0</v>
      </c>
      <c r="AI91" s="542">
        <f t="shared" si="35"/>
        <v>302</v>
      </c>
      <c r="AJ91" s="542">
        <f t="shared" si="35"/>
        <v>1500</v>
      </c>
      <c r="AK91" s="542">
        <f t="shared" si="35"/>
        <v>0</v>
      </c>
      <c r="AL91" s="542">
        <f t="shared" si="35"/>
        <v>4530</v>
      </c>
      <c r="AM91" s="464"/>
    </row>
    <row r="92" spans="1:39" ht="18" customHeight="1">
      <c r="A92" s="238" t="s">
        <v>97</v>
      </c>
      <c r="B92" s="510" t="s">
        <v>49</v>
      </c>
      <c r="C92" s="530">
        <f t="shared" ref="C92:C106" si="36">SUM(D92:AM92)</f>
        <v>91174</v>
      </c>
      <c r="D92" s="543">
        <v>8438</v>
      </c>
      <c r="E92" s="543">
        <v>1404</v>
      </c>
      <c r="F92" s="543"/>
      <c r="G92" s="543"/>
      <c r="H92" s="543"/>
      <c r="I92" s="543"/>
      <c r="J92" s="543">
        <v>28496</v>
      </c>
      <c r="K92" s="543">
        <v>2402</v>
      </c>
      <c r="L92" s="543"/>
      <c r="M92" s="543">
        <v>31666</v>
      </c>
      <c r="N92" s="543">
        <v>1847</v>
      </c>
      <c r="O92" s="543"/>
      <c r="P92" s="543">
        <v>2035</v>
      </c>
      <c r="Q92" s="543"/>
      <c r="R92" s="543">
        <v>1847</v>
      </c>
      <c r="S92" s="543">
        <v>1837</v>
      </c>
      <c r="T92" s="543"/>
      <c r="U92" s="543"/>
      <c r="V92" s="543">
        <v>3631</v>
      </c>
      <c r="W92" s="543">
        <v>44</v>
      </c>
      <c r="X92" s="543"/>
      <c r="Y92" s="543">
        <v>312</v>
      </c>
      <c r="Z92" s="543">
        <v>1941</v>
      </c>
      <c r="AA92" s="543"/>
      <c r="AB92" s="543"/>
      <c r="AC92" s="543">
        <v>580</v>
      </c>
      <c r="AD92" s="543">
        <v>2714</v>
      </c>
      <c r="AE92" s="543">
        <v>1685</v>
      </c>
      <c r="AF92" s="543">
        <v>295</v>
      </c>
      <c r="AG92" s="543"/>
      <c r="AH92" s="543"/>
      <c r="AI92" s="543"/>
      <c r="AJ92" s="543"/>
      <c r="AK92" s="543"/>
      <c r="AL92" s="543"/>
      <c r="AM92" s="465"/>
    </row>
    <row r="93" spans="1:39" ht="18" customHeight="1">
      <c r="A93" s="231" t="s">
        <v>98</v>
      </c>
      <c r="B93" s="511" t="s">
        <v>182</v>
      </c>
      <c r="C93" s="530">
        <f t="shared" si="36"/>
        <v>17036</v>
      </c>
      <c r="D93" s="531">
        <v>2258</v>
      </c>
      <c r="E93" s="531">
        <v>404</v>
      </c>
      <c r="F93" s="531"/>
      <c r="G93" s="531"/>
      <c r="H93" s="531"/>
      <c r="I93" s="531"/>
      <c r="J93" s="531">
        <v>3847</v>
      </c>
      <c r="K93" s="531">
        <v>325</v>
      </c>
      <c r="L93" s="531"/>
      <c r="M93" s="531">
        <v>4275</v>
      </c>
      <c r="N93" s="531">
        <v>529</v>
      </c>
      <c r="O93" s="531"/>
      <c r="P93" s="531">
        <v>579</v>
      </c>
      <c r="Q93" s="531"/>
      <c r="R93" s="531">
        <v>529</v>
      </c>
      <c r="S93" s="531">
        <v>526</v>
      </c>
      <c r="T93" s="531"/>
      <c r="U93" s="531"/>
      <c r="V93" s="531">
        <v>1022</v>
      </c>
      <c r="W93" s="531">
        <v>12</v>
      </c>
      <c r="X93" s="531">
        <v>387</v>
      </c>
      <c r="Y93" s="531">
        <v>84</v>
      </c>
      <c r="Z93" s="531">
        <v>723</v>
      </c>
      <c r="AA93" s="531"/>
      <c r="AB93" s="531"/>
      <c r="AC93" s="531">
        <v>170</v>
      </c>
      <c r="AD93" s="531">
        <v>750</v>
      </c>
      <c r="AE93" s="531">
        <v>511</v>
      </c>
      <c r="AF93" s="531">
        <v>105</v>
      </c>
      <c r="AG93" s="531"/>
      <c r="AH93" s="531"/>
      <c r="AI93" s="531"/>
      <c r="AJ93" s="531"/>
      <c r="AK93" s="531"/>
      <c r="AL93" s="531"/>
      <c r="AM93" s="466"/>
    </row>
    <row r="94" spans="1:39" ht="18" customHeight="1">
      <c r="A94" s="231" t="s">
        <v>99</v>
      </c>
      <c r="B94" s="511" t="s">
        <v>140</v>
      </c>
      <c r="C94" s="530">
        <f t="shared" si="36"/>
        <v>51303</v>
      </c>
      <c r="D94" s="534">
        <v>5066</v>
      </c>
      <c r="E94" s="534">
        <v>159</v>
      </c>
      <c r="F94" s="534">
        <v>578</v>
      </c>
      <c r="G94" s="534">
        <v>635</v>
      </c>
      <c r="H94" s="534"/>
      <c r="I94" s="534"/>
      <c r="J94" s="534"/>
      <c r="K94" s="534"/>
      <c r="L94" s="534"/>
      <c r="M94" s="534">
        <v>9936</v>
      </c>
      <c r="N94" s="534">
        <v>1927</v>
      </c>
      <c r="O94" s="534">
        <v>3702</v>
      </c>
      <c r="P94" s="534">
        <v>1890</v>
      </c>
      <c r="Q94" s="534">
        <v>2171</v>
      </c>
      <c r="R94" s="534">
        <v>2431</v>
      </c>
      <c r="S94" s="534">
        <v>644</v>
      </c>
      <c r="T94" s="534">
        <v>2238</v>
      </c>
      <c r="U94" s="534">
        <v>257</v>
      </c>
      <c r="V94" s="534">
        <v>273</v>
      </c>
      <c r="W94" s="534">
        <v>56</v>
      </c>
      <c r="X94" s="534"/>
      <c r="Y94" s="534">
        <v>4581</v>
      </c>
      <c r="Z94" s="534">
        <v>218</v>
      </c>
      <c r="AA94" s="534">
        <v>1140</v>
      </c>
      <c r="AB94" s="534"/>
      <c r="AC94" s="534">
        <v>1630</v>
      </c>
      <c r="AD94" s="534">
        <v>6776</v>
      </c>
      <c r="AE94" s="534">
        <v>3308</v>
      </c>
      <c r="AF94" s="534">
        <v>1687</v>
      </c>
      <c r="AG94" s="534"/>
      <c r="AH94" s="534"/>
      <c r="AI94" s="534"/>
      <c r="AJ94" s="534"/>
      <c r="AK94" s="534"/>
      <c r="AL94" s="534"/>
      <c r="AM94" s="467"/>
    </row>
    <row r="95" spans="1:39" ht="18" customHeight="1">
      <c r="A95" s="231" t="s">
        <v>100</v>
      </c>
      <c r="B95" s="512" t="s">
        <v>183</v>
      </c>
      <c r="C95" s="530">
        <f t="shared" si="36"/>
        <v>6332</v>
      </c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>
        <v>302</v>
      </c>
      <c r="AJ95" s="534">
        <v>1500</v>
      </c>
      <c r="AK95" s="534"/>
      <c r="AL95" s="534">
        <v>4530</v>
      </c>
      <c r="AM95" s="467"/>
    </row>
    <row r="96" spans="1:39" ht="18" customHeight="1">
      <c r="A96" s="231" t="s">
        <v>111</v>
      </c>
      <c r="B96" s="513" t="s">
        <v>184</v>
      </c>
      <c r="C96" s="530">
        <f t="shared" si="36"/>
        <v>13869</v>
      </c>
      <c r="D96" s="534">
        <v>354</v>
      </c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>
        <v>2100</v>
      </c>
      <c r="AC96" s="534"/>
      <c r="AD96" s="534"/>
      <c r="AE96" s="534"/>
      <c r="AF96" s="534">
        <v>11415</v>
      </c>
      <c r="AG96" s="534"/>
      <c r="AH96" s="534"/>
      <c r="AI96" s="534"/>
      <c r="AJ96" s="534"/>
      <c r="AK96" s="534"/>
      <c r="AL96" s="534"/>
      <c r="AM96" s="467"/>
    </row>
    <row r="97" spans="1:39" ht="18" customHeight="1">
      <c r="A97" s="231" t="s">
        <v>101</v>
      </c>
      <c r="B97" s="511" t="s">
        <v>378</v>
      </c>
      <c r="C97" s="530">
        <f t="shared" si="36"/>
        <v>0</v>
      </c>
      <c r="D97" s="534"/>
      <c r="E97" s="534"/>
      <c r="F97" s="534"/>
      <c r="G97" s="534"/>
      <c r="H97" s="534"/>
      <c r="I97" s="534"/>
      <c r="J97" s="534"/>
      <c r="K97" s="534"/>
      <c r="L97" s="534"/>
      <c r="M97" s="534"/>
      <c r="N97" s="534"/>
      <c r="O97" s="534"/>
      <c r="P97" s="534"/>
      <c r="Q97" s="534"/>
      <c r="R97" s="534"/>
      <c r="S97" s="534"/>
      <c r="T97" s="534"/>
      <c r="U97" s="534"/>
      <c r="V97" s="534"/>
      <c r="W97" s="534"/>
      <c r="X97" s="534"/>
      <c r="Y97" s="534"/>
      <c r="Z97" s="534"/>
      <c r="AA97" s="534"/>
      <c r="AB97" s="534"/>
      <c r="AC97" s="534"/>
      <c r="AD97" s="534"/>
      <c r="AE97" s="534"/>
      <c r="AF97" s="534"/>
      <c r="AG97" s="534"/>
      <c r="AH97" s="534"/>
      <c r="AI97" s="534"/>
      <c r="AJ97" s="534"/>
      <c r="AK97" s="534"/>
      <c r="AL97" s="534"/>
      <c r="AM97" s="467"/>
    </row>
    <row r="98" spans="1:39" ht="18" customHeight="1">
      <c r="A98" s="231" t="s">
        <v>102</v>
      </c>
      <c r="B98" s="514" t="s">
        <v>379</v>
      </c>
      <c r="C98" s="530">
        <f t="shared" si="36"/>
        <v>0</v>
      </c>
      <c r="D98" s="534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467"/>
    </row>
    <row r="99" spans="1:39" ht="18" customHeight="1">
      <c r="A99" s="231" t="s">
        <v>112</v>
      </c>
      <c r="B99" s="515" t="s">
        <v>380</v>
      </c>
      <c r="C99" s="530">
        <f t="shared" si="36"/>
        <v>0</v>
      </c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534"/>
      <c r="AM99" s="467"/>
    </row>
    <row r="100" spans="1:39" ht="18" customHeight="1">
      <c r="A100" s="231" t="s">
        <v>113</v>
      </c>
      <c r="B100" s="515" t="s">
        <v>381</v>
      </c>
      <c r="C100" s="530">
        <f t="shared" si="36"/>
        <v>0</v>
      </c>
      <c r="D100" s="534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467"/>
    </row>
    <row r="101" spans="1:39" ht="18" customHeight="1">
      <c r="A101" s="231" t="s">
        <v>114</v>
      </c>
      <c r="B101" s="514" t="s">
        <v>382</v>
      </c>
      <c r="C101" s="530">
        <f t="shared" si="36"/>
        <v>0</v>
      </c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  <c r="X101" s="534"/>
      <c r="Y101" s="534"/>
      <c r="Z101" s="534"/>
      <c r="AA101" s="534"/>
      <c r="AB101" s="534"/>
      <c r="AC101" s="534"/>
      <c r="AD101" s="534"/>
      <c r="AE101" s="534"/>
      <c r="AF101" s="534"/>
      <c r="AG101" s="534"/>
      <c r="AH101" s="534"/>
      <c r="AI101" s="534"/>
      <c r="AJ101" s="534"/>
      <c r="AK101" s="534"/>
      <c r="AL101" s="534"/>
      <c r="AM101" s="467"/>
    </row>
    <row r="102" spans="1:39" ht="18" customHeight="1">
      <c r="A102" s="231" t="s">
        <v>115</v>
      </c>
      <c r="B102" s="514" t="s">
        <v>383</v>
      </c>
      <c r="C102" s="530">
        <f t="shared" si="36"/>
        <v>0</v>
      </c>
      <c r="D102" s="534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467"/>
    </row>
    <row r="103" spans="1:39" ht="35.25" customHeight="1">
      <c r="A103" s="231" t="s">
        <v>117</v>
      </c>
      <c r="B103" s="515" t="s">
        <v>384</v>
      </c>
      <c r="C103" s="530">
        <f t="shared" si="36"/>
        <v>0</v>
      </c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4"/>
      <c r="AI103" s="534"/>
      <c r="AJ103" s="534"/>
      <c r="AK103" s="534"/>
      <c r="AL103" s="534"/>
      <c r="AM103" s="467"/>
    </row>
    <row r="104" spans="1:39" ht="18" customHeight="1">
      <c r="A104" s="239" t="s">
        <v>185</v>
      </c>
      <c r="B104" s="516" t="s">
        <v>385</v>
      </c>
      <c r="C104" s="530">
        <f t="shared" si="36"/>
        <v>0</v>
      </c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534"/>
      <c r="AM104" s="467"/>
    </row>
    <row r="105" spans="1:39" ht="18" customHeight="1">
      <c r="A105" s="231" t="s">
        <v>386</v>
      </c>
      <c r="B105" s="516" t="s">
        <v>387</v>
      </c>
      <c r="C105" s="530">
        <f t="shared" si="36"/>
        <v>0</v>
      </c>
      <c r="D105" s="534"/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34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34"/>
      <c r="AH105" s="534"/>
      <c r="AI105" s="534"/>
      <c r="AJ105" s="534"/>
      <c r="AK105" s="534"/>
      <c r="AL105" s="534"/>
      <c r="AM105" s="467"/>
    </row>
    <row r="106" spans="1:39" ht="39.75" customHeight="1" thickBot="1">
      <c r="A106" s="240" t="s">
        <v>388</v>
      </c>
      <c r="B106" s="517" t="s">
        <v>389</v>
      </c>
      <c r="C106" s="530">
        <f t="shared" si="36"/>
        <v>13869</v>
      </c>
      <c r="D106" s="544">
        <v>354</v>
      </c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544"/>
      <c r="V106" s="544"/>
      <c r="W106" s="544"/>
      <c r="X106" s="544"/>
      <c r="Y106" s="544"/>
      <c r="Z106" s="544"/>
      <c r="AA106" s="544"/>
      <c r="AB106" s="544">
        <v>2100</v>
      </c>
      <c r="AC106" s="544"/>
      <c r="AD106" s="544"/>
      <c r="AE106" s="544"/>
      <c r="AF106" s="544">
        <v>11415</v>
      </c>
      <c r="AG106" s="544"/>
      <c r="AH106" s="544"/>
      <c r="AI106" s="544"/>
      <c r="AJ106" s="544"/>
      <c r="AK106" s="544"/>
      <c r="AL106" s="544"/>
      <c r="AM106" s="468"/>
    </row>
    <row r="107" spans="1:39" ht="21.95" customHeight="1" thickBot="1">
      <c r="A107" s="14" t="s">
        <v>19</v>
      </c>
      <c r="B107" s="518" t="s">
        <v>585</v>
      </c>
      <c r="C107" s="529">
        <f t="shared" ref="C107:AL107" si="37">+C108+C110+C112</f>
        <v>601</v>
      </c>
      <c r="D107" s="529">
        <f t="shared" si="37"/>
        <v>0</v>
      </c>
      <c r="E107" s="529">
        <f t="shared" si="37"/>
        <v>0</v>
      </c>
      <c r="F107" s="529">
        <f t="shared" si="37"/>
        <v>0</v>
      </c>
      <c r="G107" s="529">
        <f t="shared" si="37"/>
        <v>0</v>
      </c>
      <c r="H107" s="529">
        <f t="shared" si="37"/>
        <v>0</v>
      </c>
      <c r="I107" s="529">
        <f t="shared" si="37"/>
        <v>0</v>
      </c>
      <c r="J107" s="529">
        <f t="shared" si="37"/>
        <v>0</v>
      </c>
      <c r="K107" s="529">
        <f t="shared" si="37"/>
        <v>0</v>
      </c>
      <c r="L107" s="529">
        <f t="shared" si="37"/>
        <v>0</v>
      </c>
      <c r="M107" s="529">
        <f t="shared" si="37"/>
        <v>0</v>
      </c>
      <c r="N107" s="529">
        <f t="shared" si="37"/>
        <v>0</v>
      </c>
      <c r="O107" s="529">
        <f t="shared" si="37"/>
        <v>0</v>
      </c>
      <c r="P107" s="529">
        <f t="shared" si="37"/>
        <v>0</v>
      </c>
      <c r="Q107" s="529">
        <f t="shared" si="37"/>
        <v>0</v>
      </c>
      <c r="R107" s="529">
        <f t="shared" si="37"/>
        <v>0</v>
      </c>
      <c r="S107" s="529">
        <f t="shared" si="37"/>
        <v>0</v>
      </c>
      <c r="T107" s="529">
        <f t="shared" si="37"/>
        <v>0</v>
      </c>
      <c r="U107" s="529">
        <f t="shared" si="37"/>
        <v>0</v>
      </c>
      <c r="V107" s="529">
        <f t="shared" si="37"/>
        <v>0</v>
      </c>
      <c r="W107" s="529">
        <f t="shared" si="37"/>
        <v>0</v>
      </c>
      <c r="X107" s="529">
        <f t="shared" si="37"/>
        <v>0</v>
      </c>
      <c r="Y107" s="529">
        <f t="shared" si="37"/>
        <v>601</v>
      </c>
      <c r="Z107" s="529">
        <f t="shared" si="37"/>
        <v>0</v>
      </c>
      <c r="AA107" s="529">
        <f t="shared" si="37"/>
        <v>0</v>
      </c>
      <c r="AB107" s="529">
        <f t="shared" si="37"/>
        <v>0</v>
      </c>
      <c r="AC107" s="529">
        <f t="shared" si="37"/>
        <v>0</v>
      </c>
      <c r="AD107" s="529">
        <f t="shared" si="37"/>
        <v>0</v>
      </c>
      <c r="AE107" s="529">
        <f t="shared" si="37"/>
        <v>0</v>
      </c>
      <c r="AF107" s="529">
        <f t="shared" si="37"/>
        <v>0</v>
      </c>
      <c r="AG107" s="529">
        <f t="shared" si="37"/>
        <v>0</v>
      </c>
      <c r="AH107" s="529">
        <f t="shared" si="37"/>
        <v>0</v>
      </c>
      <c r="AI107" s="529">
        <f t="shared" si="37"/>
        <v>0</v>
      </c>
      <c r="AJ107" s="529">
        <f t="shared" si="37"/>
        <v>0</v>
      </c>
      <c r="AK107" s="529">
        <f t="shared" si="37"/>
        <v>0</v>
      </c>
      <c r="AL107" s="529">
        <f t="shared" si="37"/>
        <v>0</v>
      </c>
      <c r="AM107" s="456"/>
    </row>
    <row r="108" spans="1:39" ht="18" customHeight="1">
      <c r="A108" s="230" t="s">
        <v>103</v>
      </c>
      <c r="B108" s="511" t="s">
        <v>227</v>
      </c>
      <c r="C108" s="530">
        <v>601</v>
      </c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30"/>
      <c r="X108" s="530"/>
      <c r="Y108" s="530">
        <v>601</v>
      </c>
      <c r="Z108" s="530"/>
      <c r="AA108" s="530"/>
      <c r="AB108" s="530"/>
      <c r="AC108" s="530"/>
      <c r="AD108" s="530"/>
      <c r="AE108" s="530"/>
      <c r="AF108" s="530"/>
      <c r="AG108" s="530"/>
      <c r="AH108" s="530"/>
      <c r="AI108" s="530"/>
      <c r="AJ108" s="530"/>
      <c r="AK108" s="530"/>
      <c r="AL108" s="530"/>
      <c r="AM108" s="457"/>
    </row>
    <row r="109" spans="1:39" ht="18" customHeight="1">
      <c r="A109" s="230" t="s">
        <v>104</v>
      </c>
      <c r="B109" s="519" t="s">
        <v>390</v>
      </c>
      <c r="C109" s="530">
        <f t="shared" ref="C109:C120" si="38">SUM(D109:AM109)</f>
        <v>0</v>
      </c>
      <c r="D109" s="530"/>
      <c r="E109" s="530"/>
      <c r="F109" s="530"/>
      <c r="G109" s="530"/>
      <c r="H109" s="530"/>
      <c r="I109" s="530"/>
      <c r="J109" s="530"/>
      <c r="K109" s="530"/>
      <c r="L109" s="530"/>
      <c r="M109" s="530"/>
      <c r="N109" s="530"/>
      <c r="O109" s="530"/>
      <c r="P109" s="530"/>
      <c r="Q109" s="530"/>
      <c r="R109" s="530"/>
      <c r="S109" s="530"/>
      <c r="T109" s="530"/>
      <c r="U109" s="530"/>
      <c r="V109" s="530"/>
      <c r="W109" s="530"/>
      <c r="X109" s="530"/>
      <c r="Y109" s="530"/>
      <c r="Z109" s="530"/>
      <c r="AA109" s="530"/>
      <c r="AB109" s="530"/>
      <c r="AC109" s="530"/>
      <c r="AD109" s="530"/>
      <c r="AE109" s="530"/>
      <c r="AF109" s="530"/>
      <c r="AG109" s="530"/>
      <c r="AH109" s="530"/>
      <c r="AI109" s="530"/>
      <c r="AJ109" s="530"/>
      <c r="AK109" s="530"/>
      <c r="AL109" s="530"/>
      <c r="AM109" s="457"/>
    </row>
    <row r="110" spans="1:39" ht="18" customHeight="1">
      <c r="A110" s="230" t="s">
        <v>105</v>
      </c>
      <c r="B110" s="519" t="s">
        <v>186</v>
      </c>
      <c r="C110" s="530">
        <f t="shared" si="38"/>
        <v>0</v>
      </c>
      <c r="D110" s="531"/>
      <c r="E110" s="531"/>
      <c r="F110" s="531"/>
      <c r="G110" s="531"/>
      <c r="H110" s="531"/>
      <c r="I110" s="531"/>
      <c r="J110" s="531"/>
      <c r="K110" s="531"/>
      <c r="L110" s="531"/>
      <c r="M110" s="531"/>
      <c r="N110" s="531"/>
      <c r="O110" s="531"/>
      <c r="P110" s="531"/>
      <c r="Q110" s="531"/>
      <c r="R110" s="531"/>
      <c r="S110" s="531"/>
      <c r="T110" s="531"/>
      <c r="U110" s="531"/>
      <c r="V110" s="531"/>
      <c r="W110" s="531"/>
      <c r="X110" s="531"/>
      <c r="Y110" s="531"/>
      <c r="Z110" s="531"/>
      <c r="AA110" s="531"/>
      <c r="AB110" s="531"/>
      <c r="AC110" s="531"/>
      <c r="AD110" s="531"/>
      <c r="AE110" s="531"/>
      <c r="AF110" s="531"/>
      <c r="AG110" s="531"/>
      <c r="AH110" s="531"/>
      <c r="AI110" s="531"/>
      <c r="AJ110" s="531"/>
      <c r="AK110" s="531"/>
      <c r="AL110" s="531"/>
      <c r="AM110" s="466"/>
    </row>
    <row r="111" spans="1:39" ht="18" customHeight="1">
      <c r="A111" s="230" t="s">
        <v>106</v>
      </c>
      <c r="B111" s="519" t="s">
        <v>391</v>
      </c>
      <c r="C111" s="530">
        <f t="shared" si="38"/>
        <v>0</v>
      </c>
      <c r="D111" s="545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  <c r="S111" s="545"/>
      <c r="T111" s="545"/>
      <c r="U111" s="545"/>
      <c r="V111" s="545"/>
      <c r="W111" s="545"/>
      <c r="X111" s="545"/>
      <c r="Y111" s="545"/>
      <c r="Z111" s="545"/>
      <c r="AA111" s="545"/>
      <c r="AB111" s="545"/>
      <c r="AC111" s="545"/>
      <c r="AD111" s="545"/>
      <c r="AE111" s="545"/>
      <c r="AF111" s="545"/>
      <c r="AG111" s="545"/>
      <c r="AH111" s="545"/>
      <c r="AI111" s="545"/>
      <c r="AJ111" s="545"/>
      <c r="AK111" s="545"/>
      <c r="AL111" s="545"/>
      <c r="AM111" s="469"/>
    </row>
    <row r="112" spans="1:39" ht="18" customHeight="1">
      <c r="A112" s="230" t="s">
        <v>107</v>
      </c>
      <c r="B112" s="520" t="s">
        <v>230</v>
      </c>
      <c r="C112" s="530">
        <f t="shared" si="38"/>
        <v>0</v>
      </c>
      <c r="D112" s="545"/>
      <c r="E112" s="545"/>
      <c r="F112" s="545"/>
      <c r="G112" s="545"/>
      <c r="H112" s="545"/>
      <c r="I112" s="545"/>
      <c r="J112" s="545"/>
      <c r="K112" s="545"/>
      <c r="L112" s="545"/>
      <c r="M112" s="545"/>
      <c r="N112" s="545"/>
      <c r="O112" s="545"/>
      <c r="P112" s="545"/>
      <c r="Q112" s="545"/>
      <c r="R112" s="545"/>
      <c r="S112" s="545"/>
      <c r="T112" s="545"/>
      <c r="U112" s="545"/>
      <c r="V112" s="545"/>
      <c r="W112" s="545"/>
      <c r="X112" s="545"/>
      <c r="Y112" s="545"/>
      <c r="Z112" s="545"/>
      <c r="AA112" s="545"/>
      <c r="AB112" s="545"/>
      <c r="AC112" s="545"/>
      <c r="AD112" s="545"/>
      <c r="AE112" s="545"/>
      <c r="AF112" s="545"/>
      <c r="AG112" s="545"/>
      <c r="AH112" s="545"/>
      <c r="AI112" s="545"/>
      <c r="AJ112" s="545"/>
      <c r="AK112" s="545"/>
      <c r="AL112" s="545"/>
      <c r="AM112" s="469"/>
    </row>
    <row r="113" spans="1:39" ht="36" customHeight="1">
      <c r="A113" s="230" t="s">
        <v>116</v>
      </c>
      <c r="B113" s="521" t="s">
        <v>392</v>
      </c>
      <c r="C113" s="530">
        <f t="shared" si="38"/>
        <v>0</v>
      </c>
      <c r="D113" s="545"/>
      <c r="E113" s="545"/>
      <c r="F113" s="545"/>
      <c r="G113" s="545"/>
      <c r="H113" s="545"/>
      <c r="I113" s="545"/>
      <c r="J113" s="545"/>
      <c r="K113" s="545"/>
      <c r="L113" s="545"/>
      <c r="M113" s="545"/>
      <c r="N113" s="545"/>
      <c r="O113" s="545"/>
      <c r="P113" s="545"/>
      <c r="Q113" s="545"/>
      <c r="R113" s="545"/>
      <c r="S113" s="545"/>
      <c r="T113" s="545"/>
      <c r="U113" s="545"/>
      <c r="V113" s="545"/>
      <c r="W113" s="545"/>
      <c r="X113" s="545"/>
      <c r="Y113" s="545"/>
      <c r="Z113" s="545"/>
      <c r="AA113" s="545"/>
      <c r="AB113" s="545"/>
      <c r="AC113" s="545"/>
      <c r="AD113" s="545"/>
      <c r="AE113" s="545"/>
      <c r="AF113" s="545"/>
      <c r="AG113" s="545"/>
      <c r="AH113" s="545"/>
      <c r="AI113" s="545"/>
      <c r="AJ113" s="545"/>
      <c r="AK113" s="545"/>
      <c r="AL113" s="545"/>
      <c r="AM113" s="469"/>
    </row>
    <row r="114" spans="1:39" ht="40.5" customHeight="1">
      <c r="A114" s="230" t="s">
        <v>118</v>
      </c>
      <c r="B114" s="522" t="s">
        <v>393</v>
      </c>
      <c r="C114" s="530">
        <f t="shared" si="38"/>
        <v>0</v>
      </c>
      <c r="D114" s="545"/>
      <c r="E114" s="545"/>
      <c r="F114" s="545"/>
      <c r="G114" s="545"/>
      <c r="H114" s="545"/>
      <c r="I114" s="545"/>
      <c r="J114" s="545"/>
      <c r="K114" s="545"/>
      <c r="L114" s="545"/>
      <c r="M114" s="545"/>
      <c r="N114" s="545"/>
      <c r="O114" s="545"/>
      <c r="P114" s="545"/>
      <c r="Q114" s="545"/>
      <c r="R114" s="545"/>
      <c r="S114" s="545"/>
      <c r="T114" s="545"/>
      <c r="U114" s="545"/>
      <c r="V114" s="545"/>
      <c r="W114" s="545"/>
      <c r="X114" s="545"/>
      <c r="Y114" s="545"/>
      <c r="Z114" s="545"/>
      <c r="AA114" s="545"/>
      <c r="AB114" s="545"/>
      <c r="AC114" s="545"/>
      <c r="AD114" s="545"/>
      <c r="AE114" s="545"/>
      <c r="AF114" s="545"/>
      <c r="AG114" s="545"/>
      <c r="AH114" s="545"/>
      <c r="AI114" s="545"/>
      <c r="AJ114" s="545"/>
      <c r="AK114" s="545"/>
      <c r="AL114" s="545"/>
      <c r="AM114" s="469"/>
    </row>
    <row r="115" spans="1:39" ht="38.25" customHeight="1">
      <c r="A115" s="230" t="s">
        <v>187</v>
      </c>
      <c r="B115" s="515" t="s">
        <v>381</v>
      </c>
      <c r="C115" s="530">
        <f t="shared" si="38"/>
        <v>0</v>
      </c>
      <c r="D115" s="545"/>
      <c r="E115" s="545"/>
      <c r="F115" s="545"/>
      <c r="G115" s="545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  <c r="T115" s="545"/>
      <c r="U115" s="545"/>
      <c r="V115" s="545"/>
      <c r="W115" s="545"/>
      <c r="X115" s="545"/>
      <c r="Y115" s="545"/>
      <c r="Z115" s="545"/>
      <c r="AA115" s="545"/>
      <c r="AB115" s="545"/>
      <c r="AC115" s="545"/>
      <c r="AD115" s="545"/>
      <c r="AE115" s="545"/>
      <c r="AF115" s="545"/>
      <c r="AG115" s="545"/>
      <c r="AH115" s="545"/>
      <c r="AI115" s="545"/>
      <c r="AJ115" s="545"/>
      <c r="AK115" s="545"/>
      <c r="AL115" s="545"/>
      <c r="AM115" s="469"/>
    </row>
    <row r="116" spans="1:39" ht="24.95" customHeight="1">
      <c r="A116" s="230" t="s">
        <v>188</v>
      </c>
      <c r="B116" s="515" t="s">
        <v>394</v>
      </c>
      <c r="C116" s="530">
        <f t="shared" si="38"/>
        <v>0</v>
      </c>
      <c r="D116" s="545"/>
      <c r="E116" s="545"/>
      <c r="F116" s="545"/>
      <c r="G116" s="545"/>
      <c r="H116" s="545"/>
      <c r="I116" s="545"/>
      <c r="J116" s="545"/>
      <c r="K116" s="545"/>
      <c r="L116" s="545"/>
      <c r="M116" s="545"/>
      <c r="N116" s="545"/>
      <c r="O116" s="545"/>
      <c r="P116" s="545"/>
      <c r="Q116" s="545"/>
      <c r="R116" s="545"/>
      <c r="S116" s="545"/>
      <c r="T116" s="545"/>
      <c r="U116" s="545"/>
      <c r="V116" s="545"/>
      <c r="W116" s="545"/>
      <c r="X116" s="545"/>
      <c r="Y116" s="545"/>
      <c r="Z116" s="545"/>
      <c r="AA116" s="545"/>
      <c r="AB116" s="545"/>
      <c r="AC116" s="545"/>
      <c r="AD116" s="545"/>
      <c r="AE116" s="545"/>
      <c r="AF116" s="545"/>
      <c r="AG116" s="545"/>
      <c r="AH116" s="545"/>
      <c r="AI116" s="545"/>
      <c r="AJ116" s="545"/>
      <c r="AK116" s="545"/>
      <c r="AL116" s="545"/>
      <c r="AM116" s="469"/>
    </row>
    <row r="117" spans="1:39" ht="24.95" customHeight="1">
      <c r="A117" s="230" t="s">
        <v>189</v>
      </c>
      <c r="B117" s="515" t="s">
        <v>395</v>
      </c>
      <c r="C117" s="530">
        <f t="shared" si="38"/>
        <v>0</v>
      </c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545"/>
      <c r="AE117" s="545"/>
      <c r="AF117" s="545"/>
      <c r="AG117" s="545"/>
      <c r="AH117" s="545"/>
      <c r="AI117" s="545"/>
      <c r="AJ117" s="545"/>
      <c r="AK117" s="545"/>
      <c r="AL117" s="545"/>
      <c r="AM117" s="469"/>
    </row>
    <row r="118" spans="1:39" ht="38.25" customHeight="1">
      <c r="A118" s="230" t="s">
        <v>396</v>
      </c>
      <c r="B118" s="515" t="s">
        <v>384</v>
      </c>
      <c r="C118" s="530">
        <f t="shared" si="38"/>
        <v>0</v>
      </c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5"/>
      <c r="X118" s="545"/>
      <c r="Y118" s="545"/>
      <c r="Z118" s="545"/>
      <c r="AA118" s="545"/>
      <c r="AB118" s="545"/>
      <c r="AC118" s="545"/>
      <c r="AD118" s="545"/>
      <c r="AE118" s="545"/>
      <c r="AF118" s="545"/>
      <c r="AG118" s="545"/>
      <c r="AH118" s="545"/>
      <c r="AI118" s="545"/>
      <c r="AJ118" s="545"/>
      <c r="AK118" s="545"/>
      <c r="AL118" s="545"/>
      <c r="AM118" s="469"/>
    </row>
    <row r="119" spans="1:39" ht="27.75" customHeight="1">
      <c r="A119" s="230" t="s">
        <v>397</v>
      </c>
      <c r="B119" s="515" t="s">
        <v>398</v>
      </c>
      <c r="C119" s="530">
        <f t="shared" si="38"/>
        <v>0</v>
      </c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5"/>
      <c r="AL119" s="545"/>
      <c r="AM119" s="469"/>
    </row>
    <row r="120" spans="1:39" ht="37.5" customHeight="1" thickBot="1">
      <c r="A120" s="239" t="s">
        <v>399</v>
      </c>
      <c r="B120" s="515" t="s">
        <v>400</v>
      </c>
      <c r="C120" s="530">
        <f t="shared" si="38"/>
        <v>0</v>
      </c>
      <c r="D120" s="546"/>
      <c r="E120" s="546"/>
      <c r="F120" s="546"/>
      <c r="G120" s="546"/>
      <c r="H120" s="546"/>
      <c r="I120" s="546"/>
      <c r="J120" s="546"/>
      <c r="K120" s="546"/>
      <c r="L120" s="546"/>
      <c r="M120" s="546"/>
      <c r="N120" s="546"/>
      <c r="O120" s="546"/>
      <c r="P120" s="546"/>
      <c r="Q120" s="546"/>
      <c r="R120" s="546"/>
      <c r="S120" s="546"/>
      <c r="T120" s="546"/>
      <c r="U120" s="546"/>
      <c r="V120" s="546"/>
      <c r="W120" s="546"/>
      <c r="X120" s="546"/>
      <c r="Y120" s="546"/>
      <c r="Z120" s="546"/>
      <c r="AA120" s="546"/>
      <c r="AB120" s="546"/>
      <c r="AC120" s="546"/>
      <c r="AD120" s="546"/>
      <c r="AE120" s="546"/>
      <c r="AF120" s="546"/>
      <c r="AG120" s="546"/>
      <c r="AH120" s="546"/>
      <c r="AI120" s="546"/>
      <c r="AJ120" s="546"/>
      <c r="AK120" s="546"/>
      <c r="AL120" s="546"/>
      <c r="AM120" s="470"/>
    </row>
    <row r="121" spans="1:39" ht="21.95" customHeight="1" thickBot="1">
      <c r="A121" s="14" t="s">
        <v>20</v>
      </c>
      <c r="B121" s="523" t="s">
        <v>401</v>
      </c>
      <c r="C121" s="529">
        <f t="shared" ref="C121:AL121" si="39">+C122+C123</f>
        <v>0</v>
      </c>
      <c r="D121" s="529">
        <f t="shared" si="39"/>
        <v>0</v>
      </c>
      <c r="E121" s="529">
        <f t="shared" si="39"/>
        <v>0</v>
      </c>
      <c r="F121" s="529">
        <f t="shared" si="39"/>
        <v>0</v>
      </c>
      <c r="G121" s="529"/>
      <c r="H121" s="529">
        <f t="shared" si="39"/>
        <v>0</v>
      </c>
      <c r="I121" s="529">
        <f t="shared" si="39"/>
        <v>0</v>
      </c>
      <c r="J121" s="529">
        <f t="shared" si="39"/>
        <v>0</v>
      </c>
      <c r="K121" s="529">
        <f t="shared" si="39"/>
        <v>0</v>
      </c>
      <c r="L121" s="529">
        <f t="shared" si="39"/>
        <v>0</v>
      </c>
      <c r="M121" s="529">
        <f t="shared" si="39"/>
        <v>0</v>
      </c>
      <c r="N121" s="529">
        <f t="shared" si="39"/>
        <v>0</v>
      </c>
      <c r="O121" s="529">
        <f t="shared" si="39"/>
        <v>0</v>
      </c>
      <c r="P121" s="529">
        <f t="shared" si="39"/>
        <v>0</v>
      </c>
      <c r="Q121" s="529">
        <f t="shared" si="39"/>
        <v>0</v>
      </c>
      <c r="R121" s="529"/>
      <c r="S121" s="529">
        <f t="shared" si="39"/>
        <v>0</v>
      </c>
      <c r="T121" s="529"/>
      <c r="U121" s="529">
        <f t="shared" si="39"/>
        <v>0</v>
      </c>
      <c r="V121" s="529">
        <f t="shared" si="39"/>
        <v>0</v>
      </c>
      <c r="W121" s="529"/>
      <c r="X121" s="529"/>
      <c r="Y121" s="529"/>
      <c r="Z121" s="529"/>
      <c r="AA121" s="529">
        <f t="shared" si="39"/>
        <v>0</v>
      </c>
      <c r="AB121" s="529">
        <f t="shared" si="39"/>
        <v>0</v>
      </c>
      <c r="AC121" s="529"/>
      <c r="AD121" s="529"/>
      <c r="AE121" s="529">
        <f t="shared" si="39"/>
        <v>0</v>
      </c>
      <c r="AF121" s="529"/>
      <c r="AG121" s="529">
        <f t="shared" si="39"/>
        <v>0</v>
      </c>
      <c r="AH121" s="529">
        <f t="shared" si="39"/>
        <v>0</v>
      </c>
      <c r="AI121" s="529">
        <f t="shared" si="39"/>
        <v>0</v>
      </c>
      <c r="AJ121" s="529">
        <f t="shared" si="39"/>
        <v>0</v>
      </c>
      <c r="AK121" s="529">
        <f t="shared" si="39"/>
        <v>0</v>
      </c>
      <c r="AL121" s="529">
        <f t="shared" si="39"/>
        <v>0</v>
      </c>
      <c r="AM121" s="456"/>
    </row>
    <row r="122" spans="1:39" ht="18" customHeight="1">
      <c r="A122" s="230" t="s">
        <v>86</v>
      </c>
      <c r="B122" s="524" t="s">
        <v>60</v>
      </c>
      <c r="C122" s="530">
        <f>SUM(D122:AM122)</f>
        <v>0</v>
      </c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30"/>
      <c r="X122" s="530"/>
      <c r="Y122" s="530"/>
      <c r="Z122" s="530"/>
      <c r="AA122" s="530"/>
      <c r="AB122" s="530"/>
      <c r="AC122" s="530"/>
      <c r="AD122" s="530"/>
      <c r="AE122" s="530"/>
      <c r="AF122" s="530"/>
      <c r="AG122" s="530"/>
      <c r="AH122" s="530"/>
      <c r="AI122" s="530"/>
      <c r="AJ122" s="530"/>
      <c r="AK122" s="530"/>
      <c r="AL122" s="530"/>
      <c r="AM122" s="457"/>
    </row>
    <row r="123" spans="1:39" ht="18" customHeight="1" thickBot="1">
      <c r="A123" s="232" t="s">
        <v>87</v>
      </c>
      <c r="B123" s="519" t="s">
        <v>61</v>
      </c>
      <c r="C123" s="530">
        <f>SUM(D123:AM123)</f>
        <v>0</v>
      </c>
      <c r="D123" s="534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  <c r="S123" s="534"/>
      <c r="T123" s="534"/>
      <c r="U123" s="534"/>
      <c r="V123" s="534"/>
      <c r="W123" s="534"/>
      <c r="X123" s="534"/>
      <c r="Y123" s="534"/>
      <c r="Z123" s="534"/>
      <c r="AA123" s="534"/>
      <c r="AB123" s="534"/>
      <c r="AC123" s="534"/>
      <c r="AD123" s="534"/>
      <c r="AE123" s="534"/>
      <c r="AF123" s="534"/>
      <c r="AG123" s="534"/>
      <c r="AH123" s="534"/>
      <c r="AI123" s="534"/>
      <c r="AJ123" s="534"/>
      <c r="AK123" s="534"/>
      <c r="AL123" s="534"/>
      <c r="AM123" s="467"/>
    </row>
    <row r="124" spans="1:39" ht="21.95" customHeight="1" thickBot="1">
      <c r="A124" s="14" t="s">
        <v>21</v>
      </c>
      <c r="B124" s="523" t="s">
        <v>402</v>
      </c>
      <c r="C124" s="529">
        <f t="shared" ref="C124:AL124" si="40">+C91+C107+C121</f>
        <v>180315</v>
      </c>
      <c r="D124" s="529">
        <f t="shared" si="40"/>
        <v>16116</v>
      </c>
      <c r="E124" s="529">
        <f t="shared" si="40"/>
        <v>1967</v>
      </c>
      <c r="F124" s="529">
        <f t="shared" si="40"/>
        <v>578</v>
      </c>
      <c r="G124" s="529">
        <f t="shared" si="40"/>
        <v>635</v>
      </c>
      <c r="H124" s="529">
        <f t="shared" si="40"/>
        <v>0</v>
      </c>
      <c r="I124" s="529">
        <f t="shared" si="40"/>
        <v>0</v>
      </c>
      <c r="J124" s="529">
        <f t="shared" si="40"/>
        <v>32343</v>
      </c>
      <c r="K124" s="529">
        <f t="shared" si="40"/>
        <v>2727</v>
      </c>
      <c r="L124" s="529">
        <f t="shared" si="40"/>
        <v>0</v>
      </c>
      <c r="M124" s="529">
        <f t="shared" si="40"/>
        <v>45877</v>
      </c>
      <c r="N124" s="529">
        <f t="shared" si="40"/>
        <v>4303</v>
      </c>
      <c r="O124" s="529">
        <f t="shared" si="40"/>
        <v>3702</v>
      </c>
      <c r="P124" s="529">
        <f t="shared" si="40"/>
        <v>4504</v>
      </c>
      <c r="Q124" s="529">
        <f t="shared" si="40"/>
        <v>2171</v>
      </c>
      <c r="R124" s="529">
        <f t="shared" si="40"/>
        <v>4807</v>
      </c>
      <c r="S124" s="529">
        <f t="shared" si="40"/>
        <v>3007</v>
      </c>
      <c r="T124" s="529">
        <f t="shared" si="40"/>
        <v>2238</v>
      </c>
      <c r="U124" s="529">
        <f t="shared" si="40"/>
        <v>257</v>
      </c>
      <c r="V124" s="529">
        <f t="shared" si="40"/>
        <v>4926</v>
      </c>
      <c r="W124" s="529">
        <f t="shared" si="40"/>
        <v>112</v>
      </c>
      <c r="X124" s="529">
        <f t="shared" si="40"/>
        <v>387</v>
      </c>
      <c r="Y124" s="529">
        <f t="shared" si="40"/>
        <v>5578</v>
      </c>
      <c r="Z124" s="529">
        <f t="shared" si="40"/>
        <v>2882</v>
      </c>
      <c r="AA124" s="529">
        <f t="shared" si="40"/>
        <v>1140</v>
      </c>
      <c r="AB124" s="529">
        <f t="shared" si="40"/>
        <v>2100</v>
      </c>
      <c r="AC124" s="529">
        <f t="shared" si="40"/>
        <v>2380</v>
      </c>
      <c r="AD124" s="529">
        <f t="shared" si="40"/>
        <v>10240</v>
      </c>
      <c r="AE124" s="529">
        <f t="shared" si="40"/>
        <v>5504</v>
      </c>
      <c r="AF124" s="529">
        <f t="shared" si="40"/>
        <v>13502</v>
      </c>
      <c r="AG124" s="529">
        <f t="shared" si="40"/>
        <v>0</v>
      </c>
      <c r="AH124" s="529">
        <f t="shared" si="40"/>
        <v>0</v>
      </c>
      <c r="AI124" s="529">
        <f t="shared" si="40"/>
        <v>302</v>
      </c>
      <c r="AJ124" s="529">
        <f t="shared" si="40"/>
        <v>1500</v>
      </c>
      <c r="AK124" s="529">
        <f t="shared" si="40"/>
        <v>0</v>
      </c>
      <c r="AL124" s="529">
        <f t="shared" si="40"/>
        <v>4530</v>
      </c>
      <c r="AM124" s="456"/>
    </row>
    <row r="125" spans="1:39" ht="44.25" customHeight="1" thickBot="1">
      <c r="A125" s="14" t="s">
        <v>22</v>
      </c>
      <c r="B125" s="523" t="s">
        <v>403</v>
      </c>
      <c r="C125" s="529">
        <f t="shared" ref="C125:AL125" si="41">+C126+C127+C128</f>
        <v>0</v>
      </c>
      <c r="D125" s="529">
        <f t="shared" si="41"/>
        <v>0</v>
      </c>
      <c r="E125" s="529">
        <f t="shared" si="41"/>
        <v>0</v>
      </c>
      <c r="F125" s="529">
        <f t="shared" si="41"/>
        <v>0</v>
      </c>
      <c r="G125" s="529"/>
      <c r="H125" s="529">
        <f t="shared" si="41"/>
        <v>0</v>
      </c>
      <c r="I125" s="529">
        <f t="shared" si="41"/>
        <v>0</v>
      </c>
      <c r="J125" s="529">
        <f t="shared" si="41"/>
        <v>0</v>
      </c>
      <c r="K125" s="529">
        <f t="shared" si="41"/>
        <v>0</v>
      </c>
      <c r="L125" s="529">
        <f t="shared" si="41"/>
        <v>0</v>
      </c>
      <c r="M125" s="529">
        <f t="shared" si="41"/>
        <v>0</v>
      </c>
      <c r="N125" s="529">
        <f t="shared" si="41"/>
        <v>0</v>
      </c>
      <c r="O125" s="529">
        <f t="shared" si="41"/>
        <v>0</v>
      </c>
      <c r="P125" s="529">
        <f t="shared" si="41"/>
        <v>0</v>
      </c>
      <c r="Q125" s="529">
        <f t="shared" si="41"/>
        <v>0</v>
      </c>
      <c r="R125" s="529"/>
      <c r="S125" s="529">
        <f t="shared" si="41"/>
        <v>0</v>
      </c>
      <c r="T125" s="529"/>
      <c r="U125" s="529">
        <f t="shared" si="41"/>
        <v>0</v>
      </c>
      <c r="V125" s="529">
        <f t="shared" si="41"/>
        <v>0</v>
      </c>
      <c r="W125" s="529"/>
      <c r="X125" s="529"/>
      <c r="Y125" s="529"/>
      <c r="Z125" s="529"/>
      <c r="AA125" s="529">
        <f t="shared" si="41"/>
        <v>0</v>
      </c>
      <c r="AB125" s="529">
        <f t="shared" si="41"/>
        <v>0</v>
      </c>
      <c r="AC125" s="529"/>
      <c r="AD125" s="529"/>
      <c r="AE125" s="529">
        <f t="shared" si="41"/>
        <v>0</v>
      </c>
      <c r="AF125" s="529"/>
      <c r="AG125" s="529">
        <f t="shared" si="41"/>
        <v>0</v>
      </c>
      <c r="AH125" s="529">
        <f t="shared" si="41"/>
        <v>0</v>
      </c>
      <c r="AI125" s="529">
        <f t="shared" si="41"/>
        <v>0</v>
      </c>
      <c r="AJ125" s="529">
        <f t="shared" si="41"/>
        <v>0</v>
      </c>
      <c r="AK125" s="529">
        <f t="shared" si="41"/>
        <v>0</v>
      </c>
      <c r="AL125" s="529">
        <f t="shared" si="41"/>
        <v>0</v>
      </c>
      <c r="AM125" s="456"/>
    </row>
    <row r="126" spans="1:39" s="74" customFormat="1" ht="18" customHeight="1">
      <c r="A126" s="230" t="s">
        <v>90</v>
      </c>
      <c r="B126" s="524" t="s">
        <v>404</v>
      </c>
      <c r="C126" s="530">
        <f>SUM(D126:AM126)</f>
        <v>0</v>
      </c>
      <c r="D126" s="545"/>
      <c r="E126" s="545"/>
      <c r="F126" s="545"/>
      <c r="G126" s="545"/>
      <c r="H126" s="545"/>
      <c r="I126" s="545"/>
      <c r="J126" s="545"/>
      <c r="K126" s="545"/>
      <c r="L126" s="545"/>
      <c r="M126" s="545"/>
      <c r="N126" s="545"/>
      <c r="O126" s="545"/>
      <c r="P126" s="545"/>
      <c r="Q126" s="545"/>
      <c r="R126" s="545"/>
      <c r="S126" s="545"/>
      <c r="T126" s="545"/>
      <c r="U126" s="545"/>
      <c r="V126" s="545"/>
      <c r="W126" s="545"/>
      <c r="X126" s="545"/>
      <c r="Y126" s="545"/>
      <c r="Z126" s="545"/>
      <c r="AA126" s="545"/>
      <c r="AB126" s="545"/>
      <c r="AC126" s="545"/>
      <c r="AD126" s="545"/>
      <c r="AE126" s="545"/>
      <c r="AF126" s="545"/>
      <c r="AG126" s="545"/>
      <c r="AH126" s="545"/>
      <c r="AI126" s="545"/>
      <c r="AJ126" s="545"/>
      <c r="AK126" s="545"/>
      <c r="AL126" s="545"/>
      <c r="AM126" s="469"/>
    </row>
    <row r="127" spans="1:39" ht="36.75" customHeight="1">
      <c r="A127" s="230" t="s">
        <v>91</v>
      </c>
      <c r="B127" s="524" t="s">
        <v>405</v>
      </c>
      <c r="C127" s="530">
        <f>SUM(D127:AM127)</f>
        <v>0</v>
      </c>
      <c r="D127" s="545"/>
      <c r="E127" s="545"/>
      <c r="F127" s="545"/>
      <c r="G127" s="545"/>
      <c r="H127" s="545"/>
      <c r="I127" s="545"/>
      <c r="J127" s="545"/>
      <c r="K127" s="545"/>
      <c r="L127" s="545"/>
      <c r="M127" s="545"/>
      <c r="N127" s="545"/>
      <c r="O127" s="545"/>
      <c r="P127" s="545"/>
      <c r="Q127" s="545"/>
      <c r="R127" s="545"/>
      <c r="S127" s="545"/>
      <c r="T127" s="545"/>
      <c r="U127" s="545"/>
      <c r="V127" s="545"/>
      <c r="W127" s="545"/>
      <c r="X127" s="545"/>
      <c r="Y127" s="545"/>
      <c r="Z127" s="545"/>
      <c r="AA127" s="545"/>
      <c r="AB127" s="545"/>
      <c r="AC127" s="545"/>
      <c r="AD127" s="545"/>
      <c r="AE127" s="545"/>
      <c r="AF127" s="545"/>
      <c r="AG127" s="545"/>
      <c r="AH127" s="545"/>
      <c r="AI127" s="545"/>
      <c r="AJ127" s="545"/>
      <c r="AK127" s="545"/>
      <c r="AL127" s="545"/>
      <c r="AM127" s="469"/>
    </row>
    <row r="128" spans="1:39" ht="18" customHeight="1" thickBot="1">
      <c r="A128" s="239" t="s">
        <v>92</v>
      </c>
      <c r="B128" s="525" t="s">
        <v>406</v>
      </c>
      <c r="C128" s="530">
        <f>SUM(D128:AM128)</f>
        <v>0</v>
      </c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5"/>
      <c r="O128" s="545"/>
      <c r="P128" s="545"/>
      <c r="Q128" s="545"/>
      <c r="R128" s="545"/>
      <c r="S128" s="545"/>
      <c r="T128" s="545"/>
      <c r="U128" s="545"/>
      <c r="V128" s="545"/>
      <c r="W128" s="545"/>
      <c r="X128" s="545"/>
      <c r="Y128" s="545"/>
      <c r="Z128" s="545"/>
      <c r="AA128" s="545"/>
      <c r="AB128" s="545"/>
      <c r="AC128" s="545"/>
      <c r="AD128" s="545"/>
      <c r="AE128" s="545"/>
      <c r="AF128" s="545"/>
      <c r="AG128" s="545"/>
      <c r="AH128" s="545"/>
      <c r="AI128" s="545"/>
      <c r="AJ128" s="545"/>
      <c r="AK128" s="545"/>
      <c r="AL128" s="545"/>
      <c r="AM128" s="469"/>
    </row>
    <row r="129" spans="1:39" ht="21.95" customHeight="1" thickBot="1">
      <c r="A129" s="14" t="s">
        <v>23</v>
      </c>
      <c r="B129" s="523" t="s">
        <v>407</v>
      </c>
      <c r="C129" s="529">
        <f t="shared" ref="C129:AL129" si="42">+C130+C131+C132+C133</f>
        <v>0</v>
      </c>
      <c r="D129" s="529">
        <f t="shared" si="42"/>
        <v>0</v>
      </c>
      <c r="E129" s="529">
        <f t="shared" si="42"/>
        <v>0</v>
      </c>
      <c r="F129" s="529">
        <f t="shared" si="42"/>
        <v>0</v>
      </c>
      <c r="G129" s="529"/>
      <c r="H129" s="529">
        <f t="shared" si="42"/>
        <v>0</v>
      </c>
      <c r="I129" s="529">
        <f t="shared" si="42"/>
        <v>0</v>
      </c>
      <c r="J129" s="529">
        <f t="shared" si="42"/>
        <v>0</v>
      </c>
      <c r="K129" s="529">
        <f t="shared" si="42"/>
        <v>0</v>
      </c>
      <c r="L129" s="529">
        <f t="shared" si="42"/>
        <v>0</v>
      </c>
      <c r="M129" s="529">
        <f t="shared" si="42"/>
        <v>0</v>
      </c>
      <c r="N129" s="529">
        <f t="shared" si="42"/>
        <v>0</v>
      </c>
      <c r="O129" s="529">
        <f t="shared" si="42"/>
        <v>0</v>
      </c>
      <c r="P129" s="529">
        <f t="shared" si="42"/>
        <v>0</v>
      </c>
      <c r="Q129" s="529">
        <f t="shared" si="42"/>
        <v>0</v>
      </c>
      <c r="R129" s="529"/>
      <c r="S129" s="529">
        <f t="shared" si="42"/>
        <v>0</v>
      </c>
      <c r="T129" s="529"/>
      <c r="U129" s="529">
        <f t="shared" si="42"/>
        <v>0</v>
      </c>
      <c r="V129" s="529">
        <f t="shared" si="42"/>
        <v>0</v>
      </c>
      <c r="W129" s="529"/>
      <c r="X129" s="529"/>
      <c r="Y129" s="529"/>
      <c r="Z129" s="529"/>
      <c r="AA129" s="529">
        <f t="shared" si="42"/>
        <v>0</v>
      </c>
      <c r="AB129" s="529">
        <f t="shared" si="42"/>
        <v>0</v>
      </c>
      <c r="AC129" s="529"/>
      <c r="AD129" s="529"/>
      <c r="AE129" s="529">
        <f t="shared" si="42"/>
        <v>0</v>
      </c>
      <c r="AF129" s="529"/>
      <c r="AG129" s="529">
        <f t="shared" si="42"/>
        <v>0</v>
      </c>
      <c r="AH129" s="529">
        <f t="shared" si="42"/>
        <v>0</v>
      </c>
      <c r="AI129" s="529">
        <f t="shared" si="42"/>
        <v>0</v>
      </c>
      <c r="AJ129" s="529">
        <f t="shared" si="42"/>
        <v>0</v>
      </c>
      <c r="AK129" s="529">
        <f t="shared" si="42"/>
        <v>0</v>
      </c>
      <c r="AL129" s="529">
        <f t="shared" si="42"/>
        <v>0</v>
      </c>
      <c r="AM129" s="456"/>
    </row>
    <row r="130" spans="1:39" ht="18" customHeight="1">
      <c r="A130" s="230" t="s">
        <v>93</v>
      </c>
      <c r="B130" s="524" t="s">
        <v>408</v>
      </c>
      <c r="C130" s="530">
        <f>SUM(D130:AM130)</f>
        <v>0</v>
      </c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5"/>
      <c r="W130" s="545"/>
      <c r="X130" s="545"/>
      <c r="Y130" s="545"/>
      <c r="Z130" s="545"/>
      <c r="AA130" s="545"/>
      <c r="AB130" s="545"/>
      <c r="AC130" s="545"/>
      <c r="AD130" s="545"/>
      <c r="AE130" s="545"/>
      <c r="AF130" s="545"/>
      <c r="AG130" s="545"/>
      <c r="AH130" s="545"/>
      <c r="AI130" s="545"/>
      <c r="AJ130" s="545"/>
      <c r="AK130" s="545"/>
      <c r="AL130" s="545"/>
      <c r="AM130" s="469"/>
    </row>
    <row r="131" spans="1:39" ht="18" customHeight="1">
      <c r="A131" s="230" t="s">
        <v>94</v>
      </c>
      <c r="B131" s="524" t="s">
        <v>409</v>
      </c>
      <c r="C131" s="530">
        <f>SUM(D131:AM131)</f>
        <v>0</v>
      </c>
      <c r="D131" s="545"/>
      <c r="E131" s="545"/>
      <c r="F131" s="545"/>
      <c r="G131" s="545"/>
      <c r="H131" s="545"/>
      <c r="I131" s="545"/>
      <c r="J131" s="545"/>
      <c r="K131" s="545"/>
      <c r="L131" s="545"/>
      <c r="M131" s="545"/>
      <c r="N131" s="545"/>
      <c r="O131" s="545"/>
      <c r="P131" s="545"/>
      <c r="Q131" s="545"/>
      <c r="R131" s="545"/>
      <c r="S131" s="545"/>
      <c r="T131" s="545"/>
      <c r="U131" s="545"/>
      <c r="V131" s="545"/>
      <c r="W131" s="545"/>
      <c r="X131" s="545"/>
      <c r="Y131" s="545"/>
      <c r="Z131" s="545"/>
      <c r="AA131" s="545"/>
      <c r="AB131" s="545"/>
      <c r="AC131" s="545"/>
      <c r="AD131" s="545"/>
      <c r="AE131" s="545"/>
      <c r="AF131" s="545"/>
      <c r="AG131" s="545"/>
      <c r="AH131" s="545"/>
      <c r="AI131" s="545"/>
      <c r="AJ131" s="545"/>
      <c r="AK131" s="545"/>
      <c r="AL131" s="545"/>
      <c r="AM131" s="469"/>
    </row>
    <row r="132" spans="1:39" ht="18" customHeight="1">
      <c r="A132" s="230" t="s">
        <v>312</v>
      </c>
      <c r="B132" s="524" t="s">
        <v>410</v>
      </c>
      <c r="C132" s="530">
        <f>SUM(D132:AM132)</f>
        <v>0</v>
      </c>
      <c r="D132" s="545"/>
      <c r="E132" s="545"/>
      <c r="F132" s="545"/>
      <c r="G132" s="545"/>
      <c r="H132" s="545"/>
      <c r="I132" s="545"/>
      <c r="J132" s="545"/>
      <c r="K132" s="545"/>
      <c r="L132" s="545"/>
      <c r="M132" s="545"/>
      <c r="N132" s="545"/>
      <c r="O132" s="545"/>
      <c r="P132" s="545"/>
      <c r="Q132" s="545"/>
      <c r="R132" s="545"/>
      <c r="S132" s="545"/>
      <c r="T132" s="545"/>
      <c r="U132" s="545"/>
      <c r="V132" s="545"/>
      <c r="W132" s="545"/>
      <c r="X132" s="545"/>
      <c r="Y132" s="545"/>
      <c r="Z132" s="545"/>
      <c r="AA132" s="545"/>
      <c r="AB132" s="545"/>
      <c r="AC132" s="545"/>
      <c r="AD132" s="545"/>
      <c r="AE132" s="545"/>
      <c r="AF132" s="545"/>
      <c r="AG132" s="545"/>
      <c r="AH132" s="545"/>
      <c r="AI132" s="545"/>
      <c r="AJ132" s="545"/>
      <c r="AK132" s="545"/>
      <c r="AL132" s="545"/>
      <c r="AM132" s="469"/>
    </row>
    <row r="133" spans="1:39" s="74" customFormat="1" ht="18" customHeight="1" thickBot="1">
      <c r="A133" s="239" t="s">
        <v>314</v>
      </c>
      <c r="B133" s="525" t="s">
        <v>411</v>
      </c>
      <c r="C133" s="530">
        <f>SUM(D133:AM133)</f>
        <v>0</v>
      </c>
      <c r="D133" s="545"/>
      <c r="E133" s="545"/>
      <c r="F133" s="545"/>
      <c r="G133" s="545"/>
      <c r="H133" s="545"/>
      <c r="I133" s="545"/>
      <c r="J133" s="545"/>
      <c r="K133" s="545"/>
      <c r="L133" s="545"/>
      <c r="M133" s="545"/>
      <c r="N133" s="545"/>
      <c r="O133" s="545"/>
      <c r="P133" s="545"/>
      <c r="Q133" s="545"/>
      <c r="R133" s="545"/>
      <c r="S133" s="545"/>
      <c r="T133" s="545"/>
      <c r="U133" s="545"/>
      <c r="V133" s="545"/>
      <c r="W133" s="545"/>
      <c r="X133" s="545"/>
      <c r="Y133" s="545"/>
      <c r="Z133" s="545"/>
      <c r="AA133" s="545"/>
      <c r="AB133" s="545"/>
      <c r="AC133" s="545"/>
      <c r="AD133" s="545"/>
      <c r="AE133" s="545"/>
      <c r="AF133" s="545"/>
      <c r="AG133" s="545"/>
      <c r="AH133" s="545"/>
      <c r="AI133" s="545"/>
      <c r="AJ133" s="545"/>
      <c r="AK133" s="545"/>
      <c r="AL133" s="545"/>
      <c r="AM133" s="469"/>
    </row>
    <row r="134" spans="1:39" ht="21.95" customHeight="1" thickBot="1">
      <c r="A134" s="14" t="s">
        <v>24</v>
      </c>
      <c r="B134" s="523" t="s">
        <v>412</v>
      </c>
      <c r="C134" s="547">
        <f t="shared" ref="C134:AL134" si="43">+C135+C136+C137+C138</f>
        <v>0</v>
      </c>
      <c r="D134" s="547">
        <f t="shared" si="43"/>
        <v>0</v>
      </c>
      <c r="E134" s="547">
        <f t="shared" si="43"/>
        <v>0</v>
      </c>
      <c r="F134" s="547">
        <f t="shared" si="43"/>
        <v>0</v>
      </c>
      <c r="G134" s="547"/>
      <c r="H134" s="547">
        <f t="shared" si="43"/>
        <v>0</v>
      </c>
      <c r="I134" s="547">
        <f t="shared" si="43"/>
        <v>0</v>
      </c>
      <c r="J134" s="547">
        <f t="shared" si="43"/>
        <v>0</v>
      </c>
      <c r="K134" s="547">
        <f t="shared" si="43"/>
        <v>0</v>
      </c>
      <c r="L134" s="547">
        <f t="shared" si="43"/>
        <v>0</v>
      </c>
      <c r="M134" s="547">
        <f t="shared" si="43"/>
        <v>0</v>
      </c>
      <c r="N134" s="547">
        <f t="shared" si="43"/>
        <v>0</v>
      </c>
      <c r="O134" s="547">
        <f t="shared" si="43"/>
        <v>0</v>
      </c>
      <c r="P134" s="547">
        <f t="shared" si="43"/>
        <v>0</v>
      </c>
      <c r="Q134" s="547">
        <f t="shared" si="43"/>
        <v>0</v>
      </c>
      <c r="R134" s="547"/>
      <c r="S134" s="547">
        <f t="shared" si="43"/>
        <v>0</v>
      </c>
      <c r="T134" s="547"/>
      <c r="U134" s="547">
        <f t="shared" si="43"/>
        <v>0</v>
      </c>
      <c r="V134" s="547">
        <f t="shared" si="43"/>
        <v>0</v>
      </c>
      <c r="W134" s="547"/>
      <c r="X134" s="547"/>
      <c r="Y134" s="547"/>
      <c r="Z134" s="547"/>
      <c r="AA134" s="547">
        <f t="shared" si="43"/>
        <v>0</v>
      </c>
      <c r="AB134" s="547">
        <f t="shared" si="43"/>
        <v>0</v>
      </c>
      <c r="AC134" s="547"/>
      <c r="AD134" s="547"/>
      <c r="AE134" s="547">
        <f t="shared" si="43"/>
        <v>0</v>
      </c>
      <c r="AF134" s="547"/>
      <c r="AG134" s="547">
        <f t="shared" si="43"/>
        <v>0</v>
      </c>
      <c r="AH134" s="547">
        <f t="shared" si="43"/>
        <v>0</v>
      </c>
      <c r="AI134" s="547">
        <f t="shared" si="43"/>
        <v>0</v>
      </c>
      <c r="AJ134" s="547">
        <f t="shared" si="43"/>
        <v>0</v>
      </c>
      <c r="AK134" s="547">
        <f t="shared" si="43"/>
        <v>0</v>
      </c>
      <c r="AL134" s="547">
        <f t="shared" si="43"/>
        <v>0</v>
      </c>
      <c r="AM134" s="460"/>
    </row>
    <row r="135" spans="1:39" ht="18" customHeight="1">
      <c r="A135" s="230" t="s">
        <v>95</v>
      </c>
      <c r="B135" s="524" t="s">
        <v>413</v>
      </c>
      <c r="C135" s="530">
        <f>SUM(D135:AM135)</f>
        <v>0</v>
      </c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  <c r="AK135" s="545"/>
      <c r="AL135" s="545"/>
      <c r="AM135" s="469"/>
    </row>
    <row r="136" spans="1:39" ht="18" customHeight="1">
      <c r="A136" s="230" t="s">
        <v>96</v>
      </c>
      <c r="B136" s="524" t="s">
        <v>414</v>
      </c>
      <c r="C136" s="530">
        <f>SUM(D136:AM136)</f>
        <v>0</v>
      </c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  <c r="AK136" s="545"/>
      <c r="AL136" s="545"/>
      <c r="AM136" s="469"/>
    </row>
    <row r="137" spans="1:39" s="74" customFormat="1" ht="18" customHeight="1">
      <c r="A137" s="230" t="s">
        <v>321</v>
      </c>
      <c r="B137" s="524" t="s">
        <v>415</v>
      </c>
      <c r="C137" s="530">
        <f>SUM(D137:AM137)</f>
        <v>0</v>
      </c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45"/>
      <c r="W137" s="545"/>
      <c r="X137" s="545"/>
      <c r="Y137" s="545"/>
      <c r="Z137" s="545"/>
      <c r="AA137" s="545"/>
      <c r="AB137" s="545"/>
      <c r="AC137" s="545"/>
      <c r="AD137" s="545"/>
      <c r="AE137" s="545"/>
      <c r="AF137" s="545"/>
      <c r="AG137" s="545"/>
      <c r="AH137" s="545"/>
      <c r="AI137" s="545"/>
      <c r="AJ137" s="545"/>
      <c r="AK137" s="545"/>
      <c r="AL137" s="545"/>
      <c r="AM137" s="469"/>
    </row>
    <row r="138" spans="1:39" s="74" customFormat="1" ht="18" customHeight="1" thickBot="1">
      <c r="A138" s="239" t="s">
        <v>323</v>
      </c>
      <c r="B138" s="525" t="s">
        <v>518</v>
      </c>
      <c r="C138" s="530">
        <f>SUM(D138:AM138)</f>
        <v>0</v>
      </c>
      <c r="D138" s="545"/>
      <c r="E138" s="545"/>
      <c r="F138" s="545"/>
      <c r="G138" s="545"/>
      <c r="H138" s="545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5"/>
      <c r="AD138" s="545"/>
      <c r="AE138" s="545"/>
      <c r="AF138" s="545"/>
      <c r="AG138" s="545"/>
      <c r="AH138" s="545"/>
      <c r="AI138" s="545"/>
      <c r="AJ138" s="545"/>
      <c r="AK138" s="545"/>
      <c r="AL138" s="545"/>
      <c r="AM138" s="469"/>
    </row>
    <row r="139" spans="1:39" s="74" customFormat="1" ht="21.95" customHeight="1" thickBot="1">
      <c r="A139" s="14" t="s">
        <v>25</v>
      </c>
      <c r="B139" s="523" t="s">
        <v>417</v>
      </c>
      <c r="C139" s="548">
        <f t="shared" ref="C139:AL139" si="44">+C140+C141+C142+C143</f>
        <v>0</v>
      </c>
      <c r="D139" s="548">
        <f t="shared" si="44"/>
        <v>0</v>
      </c>
      <c r="E139" s="548">
        <f t="shared" si="44"/>
        <v>0</v>
      </c>
      <c r="F139" s="548">
        <f t="shared" si="44"/>
        <v>0</v>
      </c>
      <c r="G139" s="548"/>
      <c r="H139" s="548">
        <f t="shared" si="44"/>
        <v>0</v>
      </c>
      <c r="I139" s="548">
        <f t="shared" si="44"/>
        <v>0</v>
      </c>
      <c r="J139" s="548">
        <f t="shared" si="44"/>
        <v>0</v>
      </c>
      <c r="K139" s="548">
        <f t="shared" si="44"/>
        <v>0</v>
      </c>
      <c r="L139" s="548">
        <f t="shared" si="44"/>
        <v>0</v>
      </c>
      <c r="M139" s="548">
        <f t="shared" si="44"/>
        <v>0</v>
      </c>
      <c r="N139" s="548">
        <f t="shared" si="44"/>
        <v>0</v>
      </c>
      <c r="O139" s="548">
        <f t="shared" si="44"/>
        <v>0</v>
      </c>
      <c r="P139" s="548">
        <f t="shared" si="44"/>
        <v>0</v>
      </c>
      <c r="Q139" s="548">
        <f t="shared" si="44"/>
        <v>0</v>
      </c>
      <c r="R139" s="548"/>
      <c r="S139" s="548">
        <f t="shared" si="44"/>
        <v>0</v>
      </c>
      <c r="T139" s="548"/>
      <c r="U139" s="548">
        <f t="shared" si="44"/>
        <v>0</v>
      </c>
      <c r="V139" s="548">
        <f t="shared" si="44"/>
        <v>0</v>
      </c>
      <c r="W139" s="548"/>
      <c r="X139" s="548"/>
      <c r="Y139" s="548"/>
      <c r="Z139" s="548"/>
      <c r="AA139" s="548">
        <f t="shared" si="44"/>
        <v>0</v>
      </c>
      <c r="AB139" s="548">
        <f t="shared" si="44"/>
        <v>0</v>
      </c>
      <c r="AC139" s="548"/>
      <c r="AD139" s="548"/>
      <c r="AE139" s="548">
        <f t="shared" si="44"/>
        <v>0</v>
      </c>
      <c r="AF139" s="548"/>
      <c r="AG139" s="548">
        <f t="shared" si="44"/>
        <v>0</v>
      </c>
      <c r="AH139" s="548">
        <f t="shared" si="44"/>
        <v>0</v>
      </c>
      <c r="AI139" s="548">
        <f t="shared" si="44"/>
        <v>0</v>
      </c>
      <c r="AJ139" s="548">
        <f t="shared" si="44"/>
        <v>0</v>
      </c>
      <c r="AK139" s="548">
        <f t="shared" si="44"/>
        <v>0</v>
      </c>
      <c r="AL139" s="548">
        <f t="shared" si="44"/>
        <v>0</v>
      </c>
      <c r="AM139" s="471"/>
    </row>
    <row r="140" spans="1:39" s="74" customFormat="1" ht="18" customHeight="1">
      <c r="A140" s="230" t="s">
        <v>180</v>
      </c>
      <c r="B140" s="524" t="s">
        <v>418</v>
      </c>
      <c r="C140" s="530">
        <f>SUM(D140:AM140)</f>
        <v>0</v>
      </c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5"/>
      <c r="AC140" s="545"/>
      <c r="AD140" s="545"/>
      <c r="AE140" s="545"/>
      <c r="AF140" s="545"/>
      <c r="AG140" s="545"/>
      <c r="AH140" s="545"/>
      <c r="AI140" s="545"/>
      <c r="AJ140" s="545"/>
      <c r="AK140" s="545"/>
      <c r="AL140" s="545"/>
      <c r="AM140" s="469"/>
    </row>
    <row r="141" spans="1:39" s="74" customFormat="1" ht="18" customHeight="1">
      <c r="A141" s="230" t="s">
        <v>181</v>
      </c>
      <c r="B141" s="524" t="s">
        <v>419</v>
      </c>
      <c r="C141" s="530">
        <f>SUM(D141:AM141)</f>
        <v>0</v>
      </c>
      <c r="D141" s="545"/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5"/>
      <c r="T141" s="545"/>
      <c r="U141" s="545"/>
      <c r="V141" s="545"/>
      <c r="W141" s="545"/>
      <c r="X141" s="545"/>
      <c r="Y141" s="545"/>
      <c r="Z141" s="545"/>
      <c r="AA141" s="545"/>
      <c r="AB141" s="545"/>
      <c r="AC141" s="545"/>
      <c r="AD141" s="545"/>
      <c r="AE141" s="545"/>
      <c r="AF141" s="545"/>
      <c r="AG141" s="545"/>
      <c r="AH141" s="545"/>
      <c r="AI141" s="545"/>
      <c r="AJ141" s="545"/>
      <c r="AK141" s="545"/>
      <c r="AL141" s="545"/>
      <c r="AM141" s="469"/>
    </row>
    <row r="142" spans="1:39" s="74" customFormat="1" ht="18" customHeight="1">
      <c r="A142" s="230" t="s">
        <v>229</v>
      </c>
      <c r="B142" s="524" t="s">
        <v>420</v>
      </c>
      <c r="C142" s="530">
        <f>SUM(D142:AM142)</f>
        <v>0</v>
      </c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5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5"/>
      <c r="AD142" s="545"/>
      <c r="AE142" s="545"/>
      <c r="AF142" s="545"/>
      <c r="AG142" s="545"/>
      <c r="AH142" s="545"/>
      <c r="AI142" s="545"/>
      <c r="AJ142" s="545"/>
      <c r="AK142" s="545"/>
      <c r="AL142" s="545"/>
      <c r="AM142" s="469"/>
    </row>
    <row r="143" spans="1:39" ht="18" customHeight="1" thickBot="1">
      <c r="A143" s="230" t="s">
        <v>329</v>
      </c>
      <c r="B143" s="524" t="s">
        <v>421</v>
      </c>
      <c r="C143" s="530">
        <f>SUM(D143:AM143)</f>
        <v>0</v>
      </c>
      <c r="D143" s="545"/>
      <c r="E143" s="545"/>
      <c r="F143" s="545"/>
      <c r="G143" s="545"/>
      <c r="H143" s="545"/>
      <c r="I143" s="545"/>
      <c r="J143" s="545"/>
      <c r="K143" s="545"/>
      <c r="L143" s="545"/>
      <c r="M143" s="545"/>
      <c r="N143" s="545"/>
      <c r="O143" s="545"/>
      <c r="P143" s="545"/>
      <c r="Q143" s="545"/>
      <c r="R143" s="545"/>
      <c r="S143" s="545"/>
      <c r="T143" s="545"/>
      <c r="U143" s="545"/>
      <c r="V143" s="545"/>
      <c r="W143" s="545"/>
      <c r="X143" s="545"/>
      <c r="Y143" s="545"/>
      <c r="Z143" s="545"/>
      <c r="AA143" s="545"/>
      <c r="AB143" s="545"/>
      <c r="AC143" s="545"/>
      <c r="AD143" s="545"/>
      <c r="AE143" s="545"/>
      <c r="AF143" s="545"/>
      <c r="AG143" s="545"/>
      <c r="AH143" s="545"/>
      <c r="AI143" s="545"/>
      <c r="AJ143" s="545"/>
      <c r="AK143" s="545"/>
      <c r="AL143" s="545"/>
      <c r="AM143" s="469"/>
    </row>
    <row r="144" spans="1:39" ht="21.95" customHeight="1" thickBot="1">
      <c r="A144" s="14" t="s">
        <v>26</v>
      </c>
      <c r="B144" s="523" t="s">
        <v>422</v>
      </c>
      <c r="C144" s="549">
        <f t="shared" ref="C144:AL144" si="45">+C125+C129+C134+C139</f>
        <v>0</v>
      </c>
      <c r="D144" s="549">
        <f t="shared" si="45"/>
        <v>0</v>
      </c>
      <c r="E144" s="549">
        <f t="shared" si="45"/>
        <v>0</v>
      </c>
      <c r="F144" s="549">
        <f t="shared" si="45"/>
        <v>0</v>
      </c>
      <c r="G144" s="549"/>
      <c r="H144" s="549">
        <f t="shared" si="45"/>
        <v>0</v>
      </c>
      <c r="I144" s="549">
        <f t="shared" si="45"/>
        <v>0</v>
      </c>
      <c r="J144" s="549">
        <f t="shared" si="45"/>
        <v>0</v>
      </c>
      <c r="K144" s="549">
        <f t="shared" si="45"/>
        <v>0</v>
      </c>
      <c r="L144" s="549">
        <f t="shared" si="45"/>
        <v>0</v>
      </c>
      <c r="M144" s="549">
        <f t="shared" si="45"/>
        <v>0</v>
      </c>
      <c r="N144" s="549">
        <f t="shared" si="45"/>
        <v>0</v>
      </c>
      <c r="O144" s="549">
        <f t="shared" si="45"/>
        <v>0</v>
      </c>
      <c r="P144" s="549">
        <f t="shared" si="45"/>
        <v>0</v>
      </c>
      <c r="Q144" s="549">
        <f t="shared" si="45"/>
        <v>0</v>
      </c>
      <c r="R144" s="549"/>
      <c r="S144" s="549">
        <f t="shared" si="45"/>
        <v>0</v>
      </c>
      <c r="T144" s="549"/>
      <c r="U144" s="549">
        <f t="shared" si="45"/>
        <v>0</v>
      </c>
      <c r="V144" s="549">
        <f t="shared" si="45"/>
        <v>0</v>
      </c>
      <c r="W144" s="549"/>
      <c r="X144" s="549"/>
      <c r="Y144" s="549"/>
      <c r="Z144" s="549"/>
      <c r="AA144" s="549">
        <f t="shared" si="45"/>
        <v>0</v>
      </c>
      <c r="AB144" s="549">
        <f t="shared" si="45"/>
        <v>0</v>
      </c>
      <c r="AC144" s="549"/>
      <c r="AD144" s="549"/>
      <c r="AE144" s="549">
        <f t="shared" si="45"/>
        <v>0</v>
      </c>
      <c r="AF144" s="549"/>
      <c r="AG144" s="549">
        <f t="shared" si="45"/>
        <v>0</v>
      </c>
      <c r="AH144" s="549">
        <f t="shared" si="45"/>
        <v>0</v>
      </c>
      <c r="AI144" s="549">
        <f t="shared" si="45"/>
        <v>0</v>
      </c>
      <c r="AJ144" s="549">
        <f t="shared" si="45"/>
        <v>0</v>
      </c>
      <c r="AK144" s="549">
        <f t="shared" si="45"/>
        <v>0</v>
      </c>
      <c r="AL144" s="549">
        <f t="shared" si="45"/>
        <v>0</v>
      </c>
      <c r="AM144" s="472"/>
    </row>
    <row r="145" spans="1:39" ht="21.95" customHeight="1" thickBot="1">
      <c r="A145" s="241" t="s">
        <v>27</v>
      </c>
      <c r="B145" s="526" t="s">
        <v>423</v>
      </c>
      <c r="C145" s="549">
        <f t="shared" ref="C145:AL145" si="46">+C124+C144</f>
        <v>180315</v>
      </c>
      <c r="D145" s="549">
        <f t="shared" si="46"/>
        <v>16116</v>
      </c>
      <c r="E145" s="549">
        <f t="shared" si="46"/>
        <v>1967</v>
      </c>
      <c r="F145" s="549">
        <f t="shared" si="46"/>
        <v>578</v>
      </c>
      <c r="G145" s="549">
        <f t="shared" si="46"/>
        <v>635</v>
      </c>
      <c r="H145" s="549">
        <f t="shared" si="46"/>
        <v>0</v>
      </c>
      <c r="I145" s="549">
        <f t="shared" si="46"/>
        <v>0</v>
      </c>
      <c r="J145" s="549">
        <f t="shared" si="46"/>
        <v>32343</v>
      </c>
      <c r="K145" s="549">
        <f t="shared" si="46"/>
        <v>2727</v>
      </c>
      <c r="L145" s="549">
        <f t="shared" si="46"/>
        <v>0</v>
      </c>
      <c r="M145" s="549">
        <f t="shared" si="46"/>
        <v>45877</v>
      </c>
      <c r="N145" s="549">
        <f t="shared" si="46"/>
        <v>4303</v>
      </c>
      <c r="O145" s="549">
        <f t="shared" si="46"/>
        <v>3702</v>
      </c>
      <c r="P145" s="549">
        <f t="shared" si="46"/>
        <v>4504</v>
      </c>
      <c r="Q145" s="549">
        <f t="shared" si="46"/>
        <v>2171</v>
      </c>
      <c r="R145" s="549">
        <f t="shared" si="46"/>
        <v>4807</v>
      </c>
      <c r="S145" s="549">
        <f t="shared" si="46"/>
        <v>3007</v>
      </c>
      <c r="T145" s="549">
        <f t="shared" si="46"/>
        <v>2238</v>
      </c>
      <c r="U145" s="549">
        <f t="shared" si="46"/>
        <v>257</v>
      </c>
      <c r="V145" s="549">
        <f t="shared" si="46"/>
        <v>4926</v>
      </c>
      <c r="W145" s="549">
        <f t="shared" si="46"/>
        <v>112</v>
      </c>
      <c r="X145" s="549">
        <f t="shared" si="46"/>
        <v>387</v>
      </c>
      <c r="Y145" s="549">
        <f t="shared" si="46"/>
        <v>5578</v>
      </c>
      <c r="Z145" s="549">
        <f t="shared" si="46"/>
        <v>2882</v>
      </c>
      <c r="AA145" s="549">
        <f t="shared" si="46"/>
        <v>1140</v>
      </c>
      <c r="AB145" s="549">
        <f t="shared" si="46"/>
        <v>2100</v>
      </c>
      <c r="AC145" s="549">
        <f t="shared" si="46"/>
        <v>2380</v>
      </c>
      <c r="AD145" s="549">
        <f t="shared" si="46"/>
        <v>10240</v>
      </c>
      <c r="AE145" s="549">
        <f t="shared" si="46"/>
        <v>5504</v>
      </c>
      <c r="AF145" s="549">
        <f t="shared" si="46"/>
        <v>13502</v>
      </c>
      <c r="AG145" s="549">
        <f t="shared" si="46"/>
        <v>0</v>
      </c>
      <c r="AH145" s="549">
        <f t="shared" si="46"/>
        <v>0</v>
      </c>
      <c r="AI145" s="549">
        <f t="shared" si="46"/>
        <v>302</v>
      </c>
      <c r="AJ145" s="549">
        <f t="shared" si="46"/>
        <v>1500</v>
      </c>
      <c r="AK145" s="549">
        <f t="shared" si="46"/>
        <v>0</v>
      </c>
      <c r="AL145" s="549">
        <f t="shared" si="46"/>
        <v>4530</v>
      </c>
      <c r="AM145" s="472"/>
    </row>
    <row r="146" spans="1:39" ht="18" customHeight="1" thickBot="1">
      <c r="B146" s="527"/>
      <c r="C146" s="550"/>
      <c r="D146" s="550"/>
      <c r="E146" s="550"/>
      <c r="F146" s="550"/>
      <c r="G146" s="550"/>
      <c r="H146" s="550"/>
      <c r="I146" s="550"/>
      <c r="J146" s="550"/>
      <c r="K146" s="550"/>
      <c r="L146" s="550"/>
      <c r="M146" s="550"/>
      <c r="N146" s="550"/>
      <c r="O146" s="550"/>
      <c r="P146" s="550"/>
      <c r="Q146" s="550"/>
      <c r="R146" s="550"/>
      <c r="S146" s="550"/>
      <c r="T146" s="550"/>
      <c r="U146" s="550"/>
      <c r="V146" s="550"/>
      <c r="W146" s="550"/>
      <c r="X146" s="550"/>
      <c r="Y146" s="550"/>
      <c r="Z146" s="550"/>
      <c r="AA146" s="550"/>
      <c r="AB146" s="550"/>
      <c r="AC146" s="550"/>
      <c r="AD146" s="550"/>
      <c r="AE146" s="550"/>
      <c r="AF146" s="550"/>
      <c r="AG146" s="550"/>
      <c r="AH146" s="550"/>
      <c r="AI146" s="550"/>
      <c r="AJ146" s="550"/>
      <c r="AK146" s="550"/>
      <c r="AL146" s="550"/>
      <c r="AM146" s="473"/>
    </row>
    <row r="147" spans="1:39" ht="21.95" customHeight="1" thickBot="1">
      <c r="A147" s="556" t="s">
        <v>206</v>
      </c>
      <c r="B147" s="528"/>
      <c r="C147" s="551">
        <f>D147+E147+F147+G147+H147+I147+J147+K147+L147+M147+N147+O147+P147+Q147+R147+S147+T147+U147+V147+W147+X147+Y147+Z147+AA147+AB147+AC147+AD147+AE147+AF147+AG147+AH147+AI147+AJ147</f>
        <v>10</v>
      </c>
      <c r="D147" s="552"/>
      <c r="E147" s="553">
        <v>1</v>
      </c>
      <c r="F147" s="553"/>
      <c r="G147" s="553"/>
      <c r="H147" s="553"/>
      <c r="I147" s="553"/>
      <c r="J147" s="553"/>
      <c r="K147" s="552"/>
      <c r="L147" s="552"/>
      <c r="M147" s="553"/>
      <c r="N147" s="553">
        <v>1</v>
      </c>
      <c r="O147" s="553"/>
      <c r="P147" s="553">
        <v>1</v>
      </c>
      <c r="Q147" s="552"/>
      <c r="R147" s="552">
        <v>1</v>
      </c>
      <c r="S147" s="552">
        <v>1</v>
      </c>
      <c r="T147" s="552"/>
      <c r="U147" s="552"/>
      <c r="V147" s="552">
        <v>1</v>
      </c>
      <c r="W147" s="552"/>
      <c r="X147" s="552"/>
      <c r="Y147" s="552"/>
      <c r="Z147" s="552">
        <v>1</v>
      </c>
      <c r="AA147" s="552"/>
      <c r="AB147" s="553"/>
      <c r="AC147" s="554">
        <v>0.41</v>
      </c>
      <c r="AD147" s="554" t="s">
        <v>564</v>
      </c>
      <c r="AE147" s="554">
        <v>0.85</v>
      </c>
      <c r="AF147" s="553"/>
      <c r="AG147" s="553"/>
      <c r="AH147" s="553"/>
      <c r="AI147" s="553"/>
      <c r="AJ147" s="553"/>
      <c r="AK147" s="552"/>
      <c r="AL147" s="553"/>
      <c r="AM147" s="474"/>
    </row>
    <row r="148" spans="1:39" ht="21.95" customHeight="1" thickBot="1">
      <c r="A148" s="556" t="s">
        <v>207</v>
      </c>
      <c r="B148" s="528"/>
      <c r="C148" s="555">
        <f>SUM(D148:AM148)</f>
        <v>0</v>
      </c>
      <c r="D148" s="553"/>
      <c r="E148" s="553"/>
      <c r="F148" s="553"/>
      <c r="G148" s="553"/>
      <c r="H148" s="553"/>
      <c r="I148" s="553"/>
      <c r="J148" s="553"/>
      <c r="K148" s="552"/>
      <c r="L148" s="552"/>
      <c r="M148" s="553"/>
      <c r="N148" s="553"/>
      <c r="O148" s="553"/>
      <c r="P148" s="553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3"/>
      <c r="AL148" s="553"/>
      <c r="AM148" s="474"/>
    </row>
    <row r="149" spans="1:39" ht="18" customHeight="1">
      <c r="B149" s="527"/>
    </row>
    <row r="150" spans="1:39" ht="18" customHeight="1">
      <c r="B150" s="527"/>
    </row>
    <row r="151" spans="1:39" ht="20.25">
      <c r="B151" s="527"/>
    </row>
    <row r="152" spans="1:39" ht="20.25">
      <c r="B152" s="527"/>
    </row>
    <row r="153" spans="1:39" ht="20.25">
      <c r="B153" s="527"/>
    </row>
    <row r="154" spans="1:39" ht="20.25">
      <c r="B154" s="527"/>
    </row>
    <row r="155" spans="1:39" ht="20.25">
      <c r="B155" s="527"/>
    </row>
  </sheetData>
  <phoneticPr fontId="29" type="noConversion"/>
  <pageMargins left="0.64" right="0.44" top="0.35433070866141736" bottom="0" header="0.51181102362204722" footer="0"/>
  <pageSetup paperSize="8" scale="34" orientation="portrait" r:id="rId1"/>
  <headerFooter alignWithMargins="0"/>
  <colBreaks count="1" manualBreakCount="1">
    <brk id="29" max="1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K6" sqref="K6"/>
    </sheetView>
  </sheetViews>
  <sheetFormatPr defaultRowHeight="12.75"/>
  <cols>
    <col min="1" max="1" width="5.5" style="27" customWidth="1"/>
    <col min="2" max="2" width="33.1640625" style="27" customWidth="1"/>
    <col min="3" max="3" width="12.33203125" style="27" customWidth="1"/>
    <col min="4" max="4" width="11.5" style="27" customWidth="1"/>
    <col min="5" max="5" width="11.33203125" style="27" customWidth="1"/>
    <col min="6" max="6" width="11" style="27" customWidth="1"/>
    <col min="7" max="7" width="14.33203125" style="27" customWidth="1"/>
    <col min="8" max="16384" width="9.33203125" style="27"/>
  </cols>
  <sheetData>
    <row r="1" spans="1:7" ht="43.5" customHeight="1">
      <c r="A1" s="614" t="s">
        <v>4</v>
      </c>
      <c r="B1" s="614"/>
      <c r="C1" s="614"/>
      <c r="D1" s="614"/>
      <c r="E1" s="614"/>
      <c r="F1" s="614"/>
      <c r="G1" s="614"/>
    </row>
    <row r="3" spans="1:7" s="110" customFormat="1" ht="27" customHeight="1">
      <c r="A3" s="108" t="s">
        <v>208</v>
      </c>
      <c r="B3" s="109"/>
      <c r="C3" s="613" t="s">
        <v>550</v>
      </c>
      <c r="D3" s="613"/>
      <c r="E3" s="613"/>
      <c r="F3" s="613"/>
      <c r="G3" s="613"/>
    </row>
    <row r="4" spans="1:7" s="110" customFormat="1" ht="15.75">
      <c r="A4" s="109"/>
      <c r="B4" s="109"/>
      <c r="C4" s="109"/>
      <c r="D4" s="109"/>
      <c r="E4" s="109"/>
      <c r="F4" s="109"/>
      <c r="G4" s="109"/>
    </row>
    <row r="5" spans="1:7" s="110" customFormat="1" ht="24.75" customHeight="1">
      <c r="A5" s="108" t="s">
        <v>209</v>
      </c>
      <c r="B5" s="109"/>
      <c r="C5" s="613" t="s">
        <v>551</v>
      </c>
      <c r="D5" s="613"/>
      <c r="E5" s="613"/>
      <c r="F5" s="613"/>
      <c r="G5" s="109"/>
    </row>
    <row r="6" spans="1:7" s="111" customFormat="1">
      <c r="A6" s="156"/>
      <c r="B6" s="156"/>
      <c r="C6" s="156"/>
      <c r="D6" s="156"/>
      <c r="E6" s="156"/>
      <c r="F6" s="156"/>
      <c r="G6" s="156"/>
    </row>
    <row r="7" spans="1:7" s="112" customFormat="1" ht="15" customHeight="1">
      <c r="A7" s="179" t="s">
        <v>552</v>
      </c>
      <c r="B7" s="178"/>
      <c r="C7" s="178"/>
      <c r="D7" s="164"/>
      <c r="E7" s="164"/>
      <c r="F7" s="164"/>
      <c r="G7" s="164"/>
    </row>
    <row r="8" spans="1:7" s="112" customFormat="1" ht="15" customHeight="1" thickBot="1">
      <c r="A8" s="179" t="s">
        <v>257</v>
      </c>
      <c r="B8" s="164"/>
      <c r="C8" s="164"/>
      <c r="D8" s="164"/>
      <c r="E8" s="164"/>
      <c r="F8" s="164"/>
      <c r="G8" s="164"/>
    </row>
    <row r="9" spans="1:7" s="59" customFormat="1" ht="42" customHeight="1" thickBot="1">
      <c r="A9" s="139" t="s">
        <v>16</v>
      </c>
      <c r="B9" s="140" t="s">
        <v>210</v>
      </c>
      <c r="C9" s="140" t="s">
        <v>211</v>
      </c>
      <c r="D9" s="140" t="s">
        <v>212</v>
      </c>
      <c r="E9" s="140" t="s">
        <v>213</v>
      </c>
      <c r="F9" s="140" t="s">
        <v>214</v>
      </c>
      <c r="G9" s="141" t="s">
        <v>53</v>
      </c>
    </row>
    <row r="10" spans="1:7" ht="24" customHeight="1">
      <c r="A10" s="165" t="s">
        <v>18</v>
      </c>
      <c r="B10" s="147" t="s">
        <v>215</v>
      </c>
      <c r="C10" s="113"/>
      <c r="D10" s="113"/>
      <c r="E10" s="113"/>
      <c r="F10" s="113"/>
      <c r="G10" s="166">
        <f>SUM(C10:F10)</f>
        <v>0</v>
      </c>
    </row>
    <row r="11" spans="1:7" ht="24" customHeight="1">
      <c r="A11" s="167" t="s">
        <v>19</v>
      </c>
      <c r="B11" s="148" t="s">
        <v>216</v>
      </c>
      <c r="C11" s="114"/>
      <c r="D11" s="114"/>
      <c r="E11" s="114"/>
      <c r="F11" s="114"/>
      <c r="G11" s="168">
        <f t="shared" ref="G11:G16" si="0">SUM(C11:F11)</f>
        <v>0</v>
      </c>
    </row>
    <row r="12" spans="1:7" ht="24" customHeight="1">
      <c r="A12" s="167" t="s">
        <v>20</v>
      </c>
      <c r="B12" s="148" t="s">
        <v>217</v>
      </c>
      <c r="C12" s="114"/>
      <c r="D12" s="114"/>
      <c r="E12" s="114"/>
      <c r="F12" s="114"/>
      <c r="G12" s="168">
        <f t="shared" si="0"/>
        <v>0</v>
      </c>
    </row>
    <row r="13" spans="1:7" ht="24" customHeight="1">
      <c r="A13" s="167" t="s">
        <v>21</v>
      </c>
      <c r="B13" s="148" t="s">
        <v>218</v>
      </c>
      <c r="C13" s="114"/>
      <c r="D13" s="114"/>
      <c r="E13" s="114"/>
      <c r="F13" s="114"/>
      <c r="G13" s="168">
        <f t="shared" si="0"/>
        <v>0</v>
      </c>
    </row>
    <row r="14" spans="1:7" ht="24" customHeight="1">
      <c r="A14" s="167" t="s">
        <v>22</v>
      </c>
      <c r="B14" s="148" t="s">
        <v>219</v>
      </c>
      <c r="C14" s="114"/>
      <c r="D14" s="114"/>
      <c r="E14" s="114"/>
      <c r="F14" s="114"/>
      <c r="G14" s="168">
        <f t="shared" si="0"/>
        <v>0</v>
      </c>
    </row>
    <row r="15" spans="1:7" ht="24" customHeight="1" thickBot="1">
      <c r="A15" s="169" t="s">
        <v>23</v>
      </c>
      <c r="B15" s="170" t="s">
        <v>220</v>
      </c>
      <c r="C15" s="115"/>
      <c r="D15" s="115"/>
      <c r="E15" s="115"/>
      <c r="F15" s="115"/>
      <c r="G15" s="171">
        <f t="shared" si="0"/>
        <v>0</v>
      </c>
    </row>
    <row r="16" spans="1:7" s="116" customFormat="1" ht="24" customHeight="1" thickBot="1">
      <c r="A16" s="172" t="s">
        <v>24</v>
      </c>
      <c r="B16" s="173" t="s">
        <v>53</v>
      </c>
      <c r="C16" s="174">
        <f>SUM(C10:C15)</f>
        <v>0</v>
      </c>
      <c r="D16" s="174">
        <f>SUM(D10:D15)</f>
        <v>0</v>
      </c>
      <c r="E16" s="174">
        <f>SUM(E10:E15)</f>
        <v>0</v>
      </c>
      <c r="F16" s="174">
        <f>SUM(F10:F15)</f>
        <v>0</v>
      </c>
      <c r="G16" s="175">
        <f t="shared" si="0"/>
        <v>0</v>
      </c>
    </row>
    <row r="17" spans="1:7" s="111" customFormat="1">
      <c r="A17" s="156"/>
      <c r="B17" s="156"/>
      <c r="C17" s="156"/>
      <c r="D17" s="156"/>
      <c r="E17" s="156"/>
      <c r="F17" s="156"/>
      <c r="G17" s="156"/>
    </row>
    <row r="18" spans="1:7" s="111" customFormat="1">
      <c r="A18" s="156"/>
      <c r="B18" s="156"/>
      <c r="C18" s="156"/>
      <c r="D18" s="156"/>
      <c r="E18" s="156"/>
      <c r="F18" s="156"/>
      <c r="G18" s="156"/>
    </row>
    <row r="19" spans="1:7" s="111" customFormat="1">
      <c r="A19" s="156"/>
      <c r="B19" s="156"/>
      <c r="C19" s="156"/>
      <c r="D19" s="156"/>
      <c r="E19" s="156"/>
      <c r="F19" s="156"/>
      <c r="G19" s="156"/>
    </row>
    <row r="20" spans="1:7" s="111" customFormat="1" ht="15.75">
      <c r="A20" s="110" t="s">
        <v>553</v>
      </c>
      <c r="B20" s="156"/>
      <c r="C20" s="156"/>
      <c r="D20" s="156"/>
      <c r="E20" s="156"/>
      <c r="F20" s="156"/>
      <c r="G20" s="156"/>
    </row>
    <row r="21" spans="1:7" s="111" customFormat="1">
      <c r="A21" s="156"/>
      <c r="B21" s="156"/>
      <c r="C21" s="156"/>
      <c r="D21" s="156"/>
      <c r="E21" s="156"/>
      <c r="F21" s="156"/>
      <c r="G21" s="156"/>
    </row>
    <row r="22" spans="1:7">
      <c r="A22" s="156"/>
      <c r="B22" s="156"/>
      <c r="C22" s="156"/>
      <c r="D22" s="156"/>
      <c r="E22" s="156"/>
      <c r="F22" s="156"/>
      <c r="G22" s="156"/>
    </row>
    <row r="23" spans="1:7">
      <c r="A23" s="156"/>
      <c r="B23" s="156"/>
      <c r="C23" s="111"/>
      <c r="D23" s="111"/>
      <c r="E23" s="111"/>
      <c r="F23" s="111"/>
      <c r="G23" s="156"/>
    </row>
    <row r="24" spans="1:7" ht="13.5">
      <c r="A24" s="156"/>
      <c r="B24" s="156"/>
      <c r="C24" s="176"/>
      <c r="D24" s="177" t="s">
        <v>221</v>
      </c>
      <c r="E24" s="177"/>
      <c r="F24" s="176"/>
      <c r="G24" s="156"/>
    </row>
    <row r="25" spans="1:7" ht="13.5">
      <c r="C25" s="117"/>
      <c r="D25" s="118"/>
      <c r="E25" s="118"/>
      <c r="F25" s="117"/>
    </row>
    <row r="26" spans="1:7" ht="13.5">
      <c r="C26" s="117"/>
      <c r="D26" s="118"/>
      <c r="E26" s="118"/>
      <c r="F26" s="117"/>
    </row>
  </sheetData>
  <sheetProtection sheet="1"/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
12. melléklet a 2/2015.(II.24.)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13" sqref="G13"/>
    </sheetView>
  </sheetViews>
  <sheetFormatPr defaultRowHeight="12.75"/>
  <cols>
    <col min="1" max="1" width="5.5" customWidth="1"/>
    <col min="2" max="2" width="40.6640625" customWidth="1"/>
    <col min="3" max="3" width="25.1640625" customWidth="1"/>
    <col min="4" max="4" width="12.83203125" customWidth="1"/>
    <col min="5" max="5" width="14.33203125" customWidth="1"/>
  </cols>
  <sheetData>
    <row r="1" spans="1:5" ht="45" customHeight="1">
      <c r="A1" s="615" t="s">
        <v>465</v>
      </c>
      <c r="B1" s="615"/>
      <c r="C1" s="615"/>
      <c r="D1" s="615"/>
      <c r="E1" s="615"/>
    </row>
    <row r="2" spans="1:5" ht="17.25" customHeight="1">
      <c r="A2" s="199"/>
      <c r="B2" s="199"/>
      <c r="C2" s="199"/>
      <c r="D2" s="199"/>
      <c r="E2" s="199"/>
    </row>
    <row r="3" spans="1:5" ht="13.5" thickBot="1">
      <c r="A3" s="152" t="s">
        <v>579</v>
      </c>
      <c r="B3" s="152"/>
      <c r="C3" s="616" t="s">
        <v>54</v>
      </c>
      <c r="D3" s="616"/>
      <c r="E3" s="616"/>
    </row>
    <row r="4" spans="1:5" ht="42.75" customHeight="1" thickBot="1">
      <c r="A4" s="260" t="s">
        <v>70</v>
      </c>
      <c r="B4" s="261" t="s">
        <v>124</v>
      </c>
      <c r="C4" s="261" t="s">
        <v>125</v>
      </c>
      <c r="D4" s="262" t="s">
        <v>557</v>
      </c>
      <c r="E4" s="262" t="s">
        <v>558</v>
      </c>
    </row>
    <row r="5" spans="1:5" ht="30.75" customHeight="1">
      <c r="A5" s="257" t="s">
        <v>18</v>
      </c>
      <c r="B5" s="258" t="s">
        <v>554</v>
      </c>
      <c r="C5" s="259" t="s">
        <v>555</v>
      </c>
      <c r="D5" s="263">
        <v>25</v>
      </c>
      <c r="E5" s="266"/>
    </row>
    <row r="6" spans="1:5" ht="30.75" customHeight="1">
      <c r="A6" s="153" t="s">
        <v>19</v>
      </c>
      <c r="B6" s="255" t="s">
        <v>556</v>
      </c>
      <c r="C6" s="256" t="s">
        <v>555</v>
      </c>
      <c r="D6" s="264">
        <v>15</v>
      </c>
      <c r="E6" s="267"/>
    </row>
    <row r="7" spans="1:5" ht="30.75" customHeight="1">
      <c r="A7" s="153" t="s">
        <v>20</v>
      </c>
      <c r="B7" s="272" t="s">
        <v>561</v>
      </c>
      <c r="C7" s="256" t="s">
        <v>555</v>
      </c>
      <c r="D7" s="264">
        <v>73</v>
      </c>
      <c r="E7" s="267"/>
    </row>
    <row r="8" spans="1:5" ht="30.75" customHeight="1">
      <c r="A8" s="153"/>
      <c r="B8" s="272" t="s">
        <v>578</v>
      </c>
      <c r="C8" s="256" t="s">
        <v>555</v>
      </c>
      <c r="D8" s="264">
        <v>241</v>
      </c>
      <c r="E8" s="267"/>
    </row>
    <row r="9" spans="1:5" ht="30.75" customHeight="1">
      <c r="A9" s="153" t="s">
        <v>21</v>
      </c>
      <c r="B9" s="255" t="s">
        <v>560</v>
      </c>
      <c r="C9" s="256" t="s">
        <v>559</v>
      </c>
      <c r="D9" s="264">
        <v>11405</v>
      </c>
      <c r="E9" s="268"/>
    </row>
    <row r="10" spans="1:5" ht="15.95" customHeight="1">
      <c r="A10" s="153" t="s">
        <v>23</v>
      </c>
      <c r="B10" s="12"/>
      <c r="C10" s="12"/>
      <c r="D10" s="265"/>
      <c r="E10" s="269"/>
    </row>
    <row r="11" spans="1:5" ht="15.95" customHeight="1">
      <c r="A11" s="153" t="s">
        <v>24</v>
      </c>
      <c r="B11" s="12"/>
      <c r="C11" s="12"/>
      <c r="D11" s="265"/>
      <c r="E11" s="269"/>
    </row>
    <row r="12" spans="1:5" ht="15.95" customHeight="1">
      <c r="A12" s="153" t="s">
        <v>26</v>
      </c>
      <c r="B12" s="12"/>
      <c r="C12" s="12"/>
      <c r="D12" s="265"/>
      <c r="E12" s="269"/>
    </row>
    <row r="13" spans="1:5" ht="15.95" customHeight="1">
      <c r="A13" s="153" t="s">
        <v>27</v>
      </c>
      <c r="B13" s="12"/>
      <c r="C13" s="12"/>
      <c r="D13" s="265"/>
      <c r="E13" s="269"/>
    </row>
    <row r="14" spans="1:5" ht="15.95" customHeight="1">
      <c r="A14" s="153" t="s">
        <v>28</v>
      </c>
      <c r="B14" s="12"/>
      <c r="C14" s="12"/>
      <c r="D14" s="247"/>
      <c r="E14" s="269"/>
    </row>
    <row r="15" spans="1:5" ht="15.95" customHeight="1">
      <c r="A15" s="153" t="s">
        <v>29</v>
      </c>
      <c r="B15" s="12"/>
      <c r="C15" s="12"/>
      <c r="D15" s="210"/>
      <c r="E15" s="269"/>
    </row>
    <row r="16" spans="1:5" ht="15.95" customHeight="1">
      <c r="A16" s="153" t="s">
        <v>30</v>
      </c>
      <c r="B16" s="12"/>
      <c r="C16" s="12"/>
      <c r="D16" s="210"/>
      <c r="E16" s="269"/>
    </row>
    <row r="17" spans="1:5" ht="15.95" customHeight="1">
      <c r="A17" s="153" t="s">
        <v>31</v>
      </c>
      <c r="B17" s="12"/>
      <c r="C17" s="12"/>
      <c r="D17" s="210"/>
      <c r="E17" s="269"/>
    </row>
    <row r="18" spans="1:5" ht="15.95" customHeight="1">
      <c r="A18" s="153" t="s">
        <v>32</v>
      </c>
      <c r="B18" s="12"/>
      <c r="C18" s="12"/>
      <c r="D18" s="210"/>
      <c r="E18" s="269"/>
    </row>
    <row r="19" spans="1:5" ht="15.95" customHeight="1">
      <c r="A19" s="153" t="s">
        <v>33</v>
      </c>
      <c r="B19" s="12"/>
      <c r="C19" s="12"/>
      <c r="D19" s="210"/>
      <c r="E19" s="269"/>
    </row>
    <row r="20" spans="1:5" ht="15.95" customHeight="1">
      <c r="A20" s="153" t="s">
        <v>34</v>
      </c>
      <c r="B20" s="12"/>
      <c r="C20" s="12"/>
      <c r="D20" s="210"/>
      <c r="E20" s="269"/>
    </row>
    <row r="21" spans="1:5" ht="15.95" customHeight="1">
      <c r="A21" s="153" t="s">
        <v>35</v>
      </c>
      <c r="B21" s="12"/>
      <c r="C21" s="12"/>
      <c r="D21" s="210"/>
      <c r="E21" s="269"/>
    </row>
    <row r="22" spans="1:5" ht="15.95" customHeight="1">
      <c r="A22" s="153" t="s">
        <v>36</v>
      </c>
      <c r="B22" s="12"/>
      <c r="C22" s="12"/>
      <c r="D22" s="210"/>
      <c r="E22" s="269"/>
    </row>
    <row r="23" spans="1:5" ht="15.95" customHeight="1">
      <c r="A23" s="153" t="s">
        <v>37</v>
      </c>
      <c r="B23" s="12"/>
      <c r="C23" s="12"/>
      <c r="D23" s="210"/>
      <c r="E23" s="269"/>
    </row>
    <row r="24" spans="1:5" ht="15.95" customHeight="1">
      <c r="A24" s="153" t="s">
        <v>38</v>
      </c>
      <c r="B24" s="12"/>
      <c r="C24" s="12"/>
      <c r="D24" s="210"/>
      <c r="E24" s="269"/>
    </row>
    <row r="25" spans="1:5" ht="15.95" customHeight="1">
      <c r="A25" s="153" t="s">
        <v>39</v>
      </c>
      <c r="B25" s="12"/>
      <c r="C25" s="12"/>
      <c r="D25" s="210"/>
      <c r="E25" s="269"/>
    </row>
    <row r="26" spans="1:5" ht="15.95" customHeight="1">
      <c r="A26" s="153" t="s">
        <v>40</v>
      </c>
      <c r="B26" s="12"/>
      <c r="C26" s="12"/>
      <c r="D26" s="210"/>
      <c r="E26" s="269"/>
    </row>
    <row r="27" spans="1:5" ht="15.95" customHeight="1">
      <c r="A27" s="153" t="s">
        <v>41</v>
      </c>
      <c r="B27" s="12"/>
      <c r="C27" s="12"/>
      <c r="D27" s="210"/>
      <c r="E27" s="269"/>
    </row>
    <row r="28" spans="1:5" ht="15.95" customHeight="1">
      <c r="A28" s="153" t="s">
        <v>42</v>
      </c>
      <c r="B28" s="12"/>
      <c r="C28" s="12"/>
      <c r="D28" s="210"/>
      <c r="E28" s="269"/>
    </row>
    <row r="29" spans="1:5" ht="15.95" customHeight="1">
      <c r="A29" s="153" t="s">
        <v>43</v>
      </c>
      <c r="B29" s="12"/>
      <c r="C29" s="12"/>
      <c r="D29" s="210"/>
      <c r="E29" s="269"/>
    </row>
    <row r="30" spans="1:5" ht="15.95" customHeight="1">
      <c r="A30" s="153" t="s">
        <v>44</v>
      </c>
      <c r="B30" s="12"/>
      <c r="C30" s="12"/>
      <c r="D30" s="210"/>
      <c r="E30" s="269"/>
    </row>
    <row r="31" spans="1:5" ht="15.95" customHeight="1">
      <c r="A31" s="153" t="s">
        <v>45</v>
      </c>
      <c r="B31" s="12"/>
      <c r="C31" s="12"/>
      <c r="D31" s="210"/>
      <c r="E31" s="269"/>
    </row>
    <row r="32" spans="1:5" ht="15.95" customHeight="1">
      <c r="A32" s="153" t="s">
        <v>46</v>
      </c>
      <c r="B32" s="12"/>
      <c r="C32" s="12"/>
      <c r="D32" s="210"/>
      <c r="E32" s="269"/>
    </row>
    <row r="33" spans="1:5" ht="15.95" customHeight="1">
      <c r="A33" s="153" t="s">
        <v>126</v>
      </c>
      <c r="B33" s="12"/>
      <c r="C33" s="12"/>
      <c r="D33" s="210"/>
      <c r="E33" s="270"/>
    </row>
    <row r="34" spans="1:5" ht="15.95" customHeight="1">
      <c r="A34" s="153" t="s">
        <v>127</v>
      </c>
      <c r="B34" s="12"/>
      <c r="C34" s="12"/>
      <c r="D34" s="210"/>
      <c r="E34" s="270"/>
    </row>
    <row r="35" spans="1:5" ht="15.95" customHeight="1">
      <c r="A35" s="153" t="s">
        <v>128</v>
      </c>
      <c r="B35" s="12"/>
      <c r="C35" s="12"/>
      <c r="D35" s="210"/>
      <c r="E35" s="270"/>
    </row>
    <row r="36" spans="1:5" ht="15.95" customHeight="1" thickBot="1">
      <c r="A36" s="154" t="s">
        <v>129</v>
      </c>
      <c r="B36" s="13"/>
      <c r="C36" s="13"/>
      <c r="D36" s="213"/>
      <c r="E36" s="271"/>
    </row>
    <row r="37" spans="1:5" ht="15.95" customHeight="1" thickBot="1">
      <c r="A37" s="617" t="s">
        <v>53</v>
      </c>
      <c r="B37" s="618"/>
      <c r="C37" s="155"/>
      <c r="D37" s="215">
        <f>SUM(D5:D36)</f>
        <v>11759</v>
      </c>
      <c r="E37" s="214">
        <f>SUM(E5:E36)</f>
        <v>0</v>
      </c>
    </row>
    <row r="38" spans="1:5">
      <c r="A38" t="s">
        <v>203</v>
      </c>
    </row>
  </sheetData>
  <mergeCells count="3">
    <mergeCell ref="A1:E1"/>
    <mergeCell ref="C3:E3"/>
    <mergeCell ref="A37:B37"/>
  </mergeCells>
  <phoneticPr fontId="29" type="noConversion"/>
  <conditionalFormatting sqref="E37">
    <cfRule type="cellIs" dxfId="0" priority="1" stopIfTrue="1" operator="equal">
      <formula>0</formula>
    </cfRule>
  </conditionalFormatting>
  <pageMargins left="0.75" right="0.75" top="1" bottom="1" header="0.5" footer="0.5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opLeftCell="B1" zoomScaleNormal="100" workbookViewId="0">
      <selection activeCell="F9" sqref="F9"/>
    </sheetView>
  </sheetViews>
  <sheetFormatPr defaultRowHeight="12.75"/>
  <cols>
    <col min="1" max="1" width="5.83203125" style="69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>
      <c r="B1" s="620" t="s">
        <v>5</v>
      </c>
      <c r="C1" s="620"/>
      <c r="D1" s="620"/>
    </row>
    <row r="2" spans="1:4" s="57" customFormat="1" ht="16.5" thickBot="1">
      <c r="A2" s="56"/>
      <c r="B2" s="198"/>
      <c r="D2" s="24" t="s">
        <v>62</v>
      </c>
    </row>
    <row r="3" spans="1:4" s="59" customFormat="1" ht="48" customHeight="1" thickBot="1">
      <c r="A3" s="58" t="s">
        <v>16</v>
      </c>
      <c r="B3" s="140" t="s">
        <v>17</v>
      </c>
      <c r="C3" s="140" t="s">
        <v>71</v>
      </c>
      <c r="D3" s="141" t="s">
        <v>72</v>
      </c>
    </row>
    <row r="4" spans="1:4" s="59" customFormat="1" ht="14.1" customHeight="1" thickBot="1">
      <c r="A4" s="18">
        <v>1</v>
      </c>
      <c r="B4" s="142">
        <v>2</v>
      </c>
      <c r="C4" s="142">
        <v>3</v>
      </c>
      <c r="D4" s="143">
        <v>4</v>
      </c>
    </row>
    <row r="5" spans="1:4" ht="18" customHeight="1">
      <c r="A5" s="90" t="s">
        <v>18</v>
      </c>
      <c r="B5" s="144" t="s">
        <v>166</v>
      </c>
      <c r="C5" s="88"/>
      <c r="D5" s="60"/>
    </row>
    <row r="6" spans="1:4" ht="18" customHeight="1">
      <c r="A6" s="61" t="s">
        <v>19</v>
      </c>
      <c r="B6" s="145" t="s">
        <v>167</v>
      </c>
      <c r="C6" s="89"/>
      <c r="D6" s="63"/>
    </row>
    <row r="7" spans="1:4" ht="18" customHeight="1">
      <c r="A7" s="61" t="s">
        <v>20</v>
      </c>
      <c r="B7" s="145" t="s">
        <v>119</v>
      </c>
      <c r="C7" s="89"/>
      <c r="D7" s="63"/>
    </row>
    <row r="8" spans="1:4" ht="18" customHeight="1">
      <c r="A8" s="61" t="s">
        <v>21</v>
      </c>
      <c r="B8" s="145" t="s">
        <v>120</v>
      </c>
      <c r="C8" s="89"/>
      <c r="D8" s="63"/>
    </row>
    <row r="9" spans="1:4" ht="18" customHeight="1">
      <c r="A9" s="61" t="s">
        <v>22</v>
      </c>
      <c r="B9" s="145" t="s">
        <v>158</v>
      </c>
      <c r="C9" s="89"/>
      <c r="D9" s="63"/>
    </row>
    <row r="10" spans="1:4" ht="18" customHeight="1">
      <c r="A10" s="61" t="s">
        <v>23</v>
      </c>
      <c r="B10" s="145" t="s">
        <v>159</v>
      </c>
      <c r="C10" s="89"/>
      <c r="D10" s="63"/>
    </row>
    <row r="11" spans="1:4" ht="18" customHeight="1">
      <c r="A11" s="61" t="s">
        <v>24</v>
      </c>
      <c r="B11" s="146" t="s">
        <v>160</v>
      </c>
      <c r="C11" s="89"/>
      <c r="D11" s="63"/>
    </row>
    <row r="12" spans="1:4" ht="18" customHeight="1">
      <c r="A12" s="61" t="s">
        <v>25</v>
      </c>
      <c r="B12" s="146" t="s">
        <v>161</v>
      </c>
      <c r="C12" s="89"/>
      <c r="D12" s="63"/>
    </row>
    <row r="13" spans="1:4" ht="18" customHeight="1">
      <c r="A13" s="61" t="s">
        <v>26</v>
      </c>
      <c r="B13" s="146" t="s">
        <v>162</v>
      </c>
      <c r="C13" s="89"/>
      <c r="D13" s="63"/>
    </row>
    <row r="14" spans="1:4" ht="18" customHeight="1">
      <c r="A14" s="61" t="s">
        <v>27</v>
      </c>
      <c r="B14" s="146" t="s">
        <v>163</v>
      </c>
      <c r="C14" s="89"/>
      <c r="D14" s="63"/>
    </row>
    <row r="15" spans="1:4" ht="18" customHeight="1">
      <c r="A15" s="61" t="s">
        <v>28</v>
      </c>
      <c r="B15" s="146" t="s">
        <v>164</v>
      </c>
      <c r="C15" s="89"/>
      <c r="D15" s="63"/>
    </row>
    <row r="16" spans="1:4" ht="22.5" customHeight="1">
      <c r="A16" s="61" t="s">
        <v>29</v>
      </c>
      <c r="B16" s="146" t="s">
        <v>165</v>
      </c>
      <c r="C16" s="89"/>
      <c r="D16" s="63"/>
    </row>
    <row r="17" spans="1:4" ht="18" customHeight="1">
      <c r="A17" s="61" t="s">
        <v>30</v>
      </c>
      <c r="B17" s="145" t="s">
        <v>121</v>
      </c>
      <c r="C17" s="89"/>
      <c r="D17" s="63"/>
    </row>
    <row r="18" spans="1:4" ht="18" customHeight="1">
      <c r="A18" s="61" t="s">
        <v>31</v>
      </c>
      <c r="B18" s="145" t="s">
        <v>7</v>
      </c>
      <c r="C18" s="89"/>
      <c r="D18" s="63"/>
    </row>
    <row r="19" spans="1:4" ht="18" customHeight="1">
      <c r="A19" s="61" t="s">
        <v>32</v>
      </c>
      <c r="B19" s="145" t="s">
        <v>6</v>
      </c>
      <c r="C19" s="89"/>
      <c r="D19" s="63"/>
    </row>
    <row r="20" spans="1:4" ht="18" customHeight="1">
      <c r="A20" s="61" t="s">
        <v>33</v>
      </c>
      <c r="B20" s="145" t="s">
        <v>122</v>
      </c>
      <c r="C20" s="89"/>
      <c r="D20" s="63"/>
    </row>
    <row r="21" spans="1:4" ht="18" customHeight="1">
      <c r="A21" s="61" t="s">
        <v>34</v>
      </c>
      <c r="B21" s="145" t="s">
        <v>123</v>
      </c>
      <c r="C21" s="89"/>
      <c r="D21" s="63"/>
    </row>
    <row r="22" spans="1:4" ht="18" customHeight="1">
      <c r="A22" s="61" t="s">
        <v>35</v>
      </c>
      <c r="B22" s="86"/>
      <c r="C22" s="62"/>
      <c r="D22" s="63"/>
    </row>
    <row r="23" spans="1:4" ht="18" customHeight="1">
      <c r="A23" s="61" t="s">
        <v>36</v>
      </c>
      <c r="B23" s="64"/>
      <c r="C23" s="62"/>
      <c r="D23" s="63"/>
    </row>
    <row r="24" spans="1:4" ht="18" customHeight="1">
      <c r="A24" s="61" t="s">
        <v>37</v>
      </c>
      <c r="B24" s="64"/>
      <c r="C24" s="62"/>
      <c r="D24" s="63"/>
    </row>
    <row r="25" spans="1:4" ht="18" customHeight="1">
      <c r="A25" s="61" t="s">
        <v>38</v>
      </c>
      <c r="B25" s="64"/>
      <c r="C25" s="62"/>
      <c r="D25" s="63"/>
    </row>
    <row r="26" spans="1:4" ht="18" customHeight="1">
      <c r="A26" s="61" t="s">
        <v>39</v>
      </c>
      <c r="B26" s="64"/>
      <c r="C26" s="62"/>
      <c r="D26" s="63"/>
    </row>
    <row r="27" spans="1:4" ht="18" customHeight="1">
      <c r="A27" s="61" t="s">
        <v>40</v>
      </c>
      <c r="B27" s="64"/>
      <c r="C27" s="62"/>
      <c r="D27" s="63"/>
    </row>
    <row r="28" spans="1:4" ht="18" customHeight="1">
      <c r="A28" s="61" t="s">
        <v>41</v>
      </c>
      <c r="B28" s="64"/>
      <c r="C28" s="62"/>
      <c r="D28" s="63"/>
    </row>
    <row r="29" spans="1:4" ht="18" customHeight="1">
      <c r="A29" s="61" t="s">
        <v>42</v>
      </c>
      <c r="B29" s="64"/>
      <c r="C29" s="62"/>
      <c r="D29" s="63"/>
    </row>
    <row r="30" spans="1:4" ht="18" customHeight="1" thickBot="1">
      <c r="A30" s="91" t="s">
        <v>43</v>
      </c>
      <c r="B30" s="65"/>
      <c r="C30" s="66"/>
      <c r="D30" s="67"/>
    </row>
    <row r="31" spans="1:4" ht="18" customHeight="1" thickBot="1">
      <c r="A31" s="19" t="s">
        <v>44</v>
      </c>
      <c r="B31" s="149" t="s">
        <v>53</v>
      </c>
      <c r="C31" s="150">
        <f>SUM(C5:C30)</f>
        <v>0</v>
      </c>
      <c r="D31" s="151">
        <f>SUM(D5:D30)</f>
        <v>0</v>
      </c>
    </row>
    <row r="32" spans="1:4" ht="8.25" customHeight="1">
      <c r="A32" s="68"/>
      <c r="B32" s="619"/>
      <c r="C32" s="619"/>
      <c r="D32" s="619"/>
    </row>
  </sheetData>
  <sheetProtection sheet="1"/>
  <mergeCells count="2">
    <mergeCell ref="B32:D32"/>
    <mergeCell ref="B1:D1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5"/>
  <dimension ref="A1:O83"/>
  <sheetViews>
    <sheetView zoomScaleNormal="100" workbookViewId="0">
      <selection activeCell="M24" sqref="M24"/>
    </sheetView>
  </sheetViews>
  <sheetFormatPr defaultRowHeight="15.75"/>
  <cols>
    <col min="1" max="1" width="5.6640625" style="78" customWidth="1"/>
    <col min="2" max="2" width="31.6640625" style="79" customWidth="1"/>
    <col min="3" max="4" width="9" style="79" customWidth="1"/>
    <col min="5" max="5" width="9.5" style="79" customWidth="1"/>
    <col min="6" max="6" width="8.83203125" style="79" customWidth="1"/>
    <col min="7" max="7" width="8.6640625" style="79" customWidth="1"/>
    <col min="8" max="8" width="8.83203125" style="79" customWidth="1"/>
    <col min="9" max="9" width="8.1640625" style="79" customWidth="1"/>
    <col min="10" max="14" width="9.5" style="79" customWidth="1"/>
    <col min="15" max="15" width="12.6640625" style="78" customWidth="1"/>
    <col min="16" max="16384" width="9.33203125" style="79"/>
  </cols>
  <sheetData>
    <row r="1" spans="1:15" ht="31.5" customHeight="1">
      <c r="A1" s="624" t="s">
        <v>519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spans="1:15" ht="16.5" thickBot="1">
      <c r="A2" s="454" t="s">
        <v>580</v>
      </c>
      <c r="O2" s="3" t="s">
        <v>54</v>
      </c>
    </row>
    <row r="3" spans="1:15" s="78" customFormat="1" ht="27.75" customHeight="1" thickBot="1">
      <c r="A3" s="75" t="s">
        <v>16</v>
      </c>
      <c r="B3" s="76" t="s">
        <v>63</v>
      </c>
      <c r="C3" s="76" t="s">
        <v>73</v>
      </c>
      <c r="D3" s="76" t="s">
        <v>74</v>
      </c>
      <c r="E3" s="76" t="s">
        <v>75</v>
      </c>
      <c r="F3" s="76" t="s">
        <v>76</v>
      </c>
      <c r="G3" s="76" t="s">
        <v>77</v>
      </c>
      <c r="H3" s="76" t="s">
        <v>78</v>
      </c>
      <c r="I3" s="76" t="s">
        <v>79</v>
      </c>
      <c r="J3" s="76" t="s">
        <v>80</v>
      </c>
      <c r="K3" s="76" t="s">
        <v>81</v>
      </c>
      <c r="L3" s="76" t="s">
        <v>82</v>
      </c>
      <c r="M3" s="76" t="s">
        <v>83</v>
      </c>
      <c r="N3" s="76" t="s">
        <v>84</v>
      </c>
      <c r="O3" s="77" t="s">
        <v>53</v>
      </c>
    </row>
    <row r="4" spans="1:15" s="429" customFormat="1" ht="15" customHeight="1" thickBot="1">
      <c r="A4" s="428" t="s">
        <v>18</v>
      </c>
      <c r="B4" s="621" t="s">
        <v>57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3"/>
    </row>
    <row r="5" spans="1:15" s="429" customFormat="1" ht="22.5" customHeight="1">
      <c r="A5" s="430" t="s">
        <v>19</v>
      </c>
      <c r="B5" s="431" t="s">
        <v>428</v>
      </c>
      <c r="C5" s="432">
        <v>5153</v>
      </c>
      <c r="D5" s="432">
        <v>2840</v>
      </c>
      <c r="E5" s="432">
        <v>2840</v>
      </c>
      <c r="F5" s="432">
        <v>2840</v>
      </c>
      <c r="G5" s="432">
        <v>14457</v>
      </c>
      <c r="H5" s="432">
        <v>2840</v>
      </c>
      <c r="I5" s="432">
        <v>2840</v>
      </c>
      <c r="J5" s="432">
        <v>2840</v>
      </c>
      <c r="K5" s="432">
        <v>2840</v>
      </c>
      <c r="L5" s="432">
        <v>2840</v>
      </c>
      <c r="M5" s="432">
        <v>2840</v>
      </c>
      <c r="N5" s="432">
        <v>2840</v>
      </c>
      <c r="O5" s="433">
        <f t="shared" ref="O5:O27" si="0">SUM(C5:N5)</f>
        <v>48010</v>
      </c>
    </row>
    <row r="6" spans="1:15" s="438" customFormat="1" ht="30" customHeight="1">
      <c r="A6" s="434" t="s">
        <v>20</v>
      </c>
      <c r="B6" s="435" t="s">
        <v>462</v>
      </c>
      <c r="C6" s="436">
        <v>1638</v>
      </c>
      <c r="D6" s="436">
        <v>1639</v>
      </c>
      <c r="E6" s="436">
        <v>8107</v>
      </c>
      <c r="F6" s="436">
        <v>8107</v>
      </c>
      <c r="G6" s="436">
        <v>8107</v>
      </c>
      <c r="H6" s="436">
        <v>8107</v>
      </c>
      <c r="I6" s="436">
        <v>8107</v>
      </c>
      <c r="J6" s="436">
        <v>8107</v>
      </c>
      <c r="K6" s="436">
        <v>8107</v>
      </c>
      <c r="L6" s="436">
        <v>8107</v>
      </c>
      <c r="M6" s="436">
        <v>8107</v>
      </c>
      <c r="N6" s="436">
        <v>8107</v>
      </c>
      <c r="O6" s="437">
        <f t="shared" si="0"/>
        <v>84347</v>
      </c>
    </row>
    <row r="7" spans="1:15" s="438" customFormat="1" ht="24">
      <c r="A7" s="434" t="s">
        <v>21</v>
      </c>
      <c r="B7" s="439" t="s">
        <v>463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1">
        <f t="shared" si="0"/>
        <v>0</v>
      </c>
    </row>
    <row r="8" spans="1:15" s="438" customFormat="1" ht="14.1" customHeight="1">
      <c r="A8" s="434" t="s">
        <v>22</v>
      </c>
      <c r="B8" s="442" t="s">
        <v>173</v>
      </c>
      <c r="C8" s="436">
        <v>120</v>
      </c>
      <c r="D8" s="436">
        <v>119</v>
      </c>
      <c r="E8" s="436">
        <v>4260</v>
      </c>
      <c r="F8" s="436">
        <v>2752</v>
      </c>
      <c r="G8" s="436">
        <v>1950</v>
      </c>
      <c r="H8" s="436">
        <v>1950</v>
      </c>
      <c r="I8" s="436">
        <v>1950</v>
      </c>
      <c r="J8" s="436">
        <v>1190</v>
      </c>
      <c r="K8" s="436">
        <v>3549</v>
      </c>
      <c r="L8" s="436">
        <v>2136</v>
      </c>
      <c r="M8" s="436">
        <v>2071</v>
      </c>
      <c r="N8" s="436">
        <v>1950</v>
      </c>
      <c r="O8" s="437">
        <f t="shared" si="0"/>
        <v>23997</v>
      </c>
    </row>
    <row r="9" spans="1:15" s="438" customFormat="1" ht="14.1" customHeight="1">
      <c r="A9" s="434" t="s">
        <v>23</v>
      </c>
      <c r="B9" s="442" t="s">
        <v>464</v>
      </c>
      <c r="C9" s="436">
        <v>2129</v>
      </c>
      <c r="D9" s="436">
        <v>1358</v>
      </c>
      <c r="E9" s="436">
        <v>1561</v>
      </c>
      <c r="F9" s="436">
        <v>1358</v>
      </c>
      <c r="G9" s="436">
        <v>1499</v>
      </c>
      <c r="H9" s="436">
        <v>3453</v>
      </c>
      <c r="I9" s="436">
        <v>3453</v>
      </c>
      <c r="J9" s="436">
        <v>3453</v>
      </c>
      <c r="K9" s="436">
        <v>1561</v>
      </c>
      <c r="L9" s="436">
        <v>1358</v>
      </c>
      <c r="M9" s="436">
        <v>1420</v>
      </c>
      <c r="N9" s="436">
        <v>1358</v>
      </c>
      <c r="O9" s="437">
        <f t="shared" si="0"/>
        <v>23961</v>
      </c>
    </row>
    <row r="10" spans="1:15" s="438" customFormat="1" ht="14.1" customHeight="1">
      <c r="A10" s="434" t="s">
        <v>24</v>
      </c>
      <c r="B10" s="442" t="s">
        <v>8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7">
        <f t="shared" si="0"/>
        <v>0</v>
      </c>
    </row>
    <row r="11" spans="1:15" s="438" customFormat="1" ht="14.1" customHeight="1">
      <c r="A11" s="434" t="s">
        <v>25</v>
      </c>
      <c r="B11" s="442" t="s">
        <v>431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7">
        <f t="shared" si="0"/>
        <v>0</v>
      </c>
    </row>
    <row r="12" spans="1:15" s="438" customFormat="1" ht="24">
      <c r="A12" s="434" t="s">
        <v>26</v>
      </c>
      <c r="B12" s="435" t="s">
        <v>0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7">
        <f t="shared" si="0"/>
        <v>0</v>
      </c>
    </row>
    <row r="13" spans="1:15" s="438" customFormat="1" ht="14.1" customHeight="1" thickBot="1">
      <c r="A13" s="434" t="s">
        <v>27</v>
      </c>
      <c r="B13" s="442" t="s">
        <v>9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7">
        <f t="shared" si="0"/>
        <v>0</v>
      </c>
    </row>
    <row r="14" spans="1:15" s="429" customFormat="1" ht="15.95" customHeight="1" thickBot="1">
      <c r="A14" s="428" t="s">
        <v>28</v>
      </c>
      <c r="B14" s="20" t="s">
        <v>108</v>
      </c>
      <c r="C14" s="443">
        <f t="shared" ref="C14:N14" si="1">SUM(C5:C13)</f>
        <v>9040</v>
      </c>
      <c r="D14" s="443">
        <f t="shared" si="1"/>
        <v>5956</v>
      </c>
      <c r="E14" s="443">
        <f t="shared" si="1"/>
        <v>16768</v>
      </c>
      <c r="F14" s="443">
        <f t="shared" si="1"/>
        <v>15057</v>
      </c>
      <c r="G14" s="443">
        <f t="shared" si="1"/>
        <v>26013</v>
      </c>
      <c r="H14" s="443">
        <f t="shared" si="1"/>
        <v>16350</v>
      </c>
      <c r="I14" s="443">
        <f t="shared" si="1"/>
        <v>16350</v>
      </c>
      <c r="J14" s="443">
        <f t="shared" si="1"/>
        <v>15590</v>
      </c>
      <c r="K14" s="443">
        <f t="shared" si="1"/>
        <v>16057</v>
      </c>
      <c r="L14" s="443">
        <f t="shared" si="1"/>
        <v>14441</v>
      </c>
      <c r="M14" s="443">
        <f t="shared" si="1"/>
        <v>14438</v>
      </c>
      <c r="N14" s="443">
        <f t="shared" si="1"/>
        <v>14255</v>
      </c>
      <c r="O14" s="444">
        <f>SUM(C14:N14)</f>
        <v>180315</v>
      </c>
    </row>
    <row r="15" spans="1:15" s="429" customFormat="1" ht="15" customHeight="1" thickBot="1">
      <c r="A15" s="428" t="s">
        <v>29</v>
      </c>
      <c r="B15" s="621" t="s">
        <v>59</v>
      </c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3"/>
    </row>
    <row r="16" spans="1:15" s="438" customFormat="1" ht="14.1" customHeight="1">
      <c r="A16" s="445" t="s">
        <v>30</v>
      </c>
      <c r="B16" s="446" t="s">
        <v>64</v>
      </c>
      <c r="C16" s="440">
        <v>7763</v>
      </c>
      <c r="D16" s="440">
        <v>7631</v>
      </c>
      <c r="E16" s="440">
        <v>7632</v>
      </c>
      <c r="F16" s="440">
        <v>7572</v>
      </c>
      <c r="G16" s="440">
        <v>7572</v>
      </c>
      <c r="H16" s="440">
        <v>7572</v>
      </c>
      <c r="I16" s="440">
        <v>7572</v>
      </c>
      <c r="J16" s="440">
        <v>7572</v>
      </c>
      <c r="K16" s="440">
        <v>7572</v>
      </c>
      <c r="L16" s="440">
        <v>7572</v>
      </c>
      <c r="M16" s="440">
        <v>7572</v>
      </c>
      <c r="N16" s="440">
        <v>7572</v>
      </c>
      <c r="O16" s="441">
        <f t="shared" si="0"/>
        <v>91174</v>
      </c>
    </row>
    <row r="17" spans="1:15" s="438" customFormat="1" ht="27" customHeight="1">
      <c r="A17" s="434" t="s">
        <v>31</v>
      </c>
      <c r="B17" s="435" t="s">
        <v>182</v>
      </c>
      <c r="C17" s="436">
        <v>1465</v>
      </c>
      <c r="D17" s="436">
        <v>1429</v>
      </c>
      <c r="E17" s="436">
        <v>1429</v>
      </c>
      <c r="F17" s="436">
        <v>1412</v>
      </c>
      <c r="G17" s="436">
        <v>1412</v>
      </c>
      <c r="H17" s="436">
        <v>1412</v>
      </c>
      <c r="I17" s="436">
        <v>1413</v>
      </c>
      <c r="J17" s="436">
        <v>1413</v>
      </c>
      <c r="K17" s="436">
        <v>1413</v>
      </c>
      <c r="L17" s="436">
        <v>1413</v>
      </c>
      <c r="M17" s="436">
        <v>1413</v>
      </c>
      <c r="N17" s="436">
        <v>1412</v>
      </c>
      <c r="O17" s="437">
        <f t="shared" si="0"/>
        <v>17036</v>
      </c>
    </row>
    <row r="18" spans="1:15" s="438" customFormat="1" ht="14.1" customHeight="1">
      <c r="A18" s="434" t="s">
        <v>32</v>
      </c>
      <c r="B18" s="442" t="s">
        <v>140</v>
      </c>
      <c r="C18" s="436">
        <v>4275</v>
      </c>
      <c r="D18" s="436">
        <v>4275</v>
      </c>
      <c r="E18" s="436">
        <v>4276</v>
      </c>
      <c r="F18" s="436">
        <v>4276</v>
      </c>
      <c r="G18" s="436">
        <v>4276</v>
      </c>
      <c r="H18" s="436">
        <v>4275</v>
      </c>
      <c r="I18" s="436">
        <v>4275</v>
      </c>
      <c r="J18" s="436">
        <v>4275</v>
      </c>
      <c r="K18" s="436">
        <v>4275</v>
      </c>
      <c r="L18" s="436">
        <v>4275</v>
      </c>
      <c r="M18" s="436">
        <v>4275</v>
      </c>
      <c r="N18" s="436">
        <v>4275</v>
      </c>
      <c r="O18" s="437">
        <f t="shared" si="0"/>
        <v>51303</v>
      </c>
    </row>
    <row r="19" spans="1:15" s="438" customFormat="1" ht="14.1" customHeight="1">
      <c r="A19" s="434" t="s">
        <v>33</v>
      </c>
      <c r="B19" s="442" t="s">
        <v>183</v>
      </c>
      <c r="C19" s="436">
        <v>605</v>
      </c>
      <c r="D19" s="436">
        <v>605</v>
      </c>
      <c r="E19" s="436">
        <v>604</v>
      </c>
      <c r="F19" s="436">
        <v>502</v>
      </c>
      <c r="G19" s="436">
        <v>502</v>
      </c>
      <c r="H19" s="436">
        <v>502</v>
      </c>
      <c r="I19" s="436">
        <v>502</v>
      </c>
      <c r="J19" s="436">
        <v>502</v>
      </c>
      <c r="K19" s="436">
        <v>502</v>
      </c>
      <c r="L19" s="436">
        <v>502</v>
      </c>
      <c r="M19" s="436">
        <v>502</v>
      </c>
      <c r="N19" s="436">
        <v>502</v>
      </c>
      <c r="O19" s="437">
        <f t="shared" si="0"/>
        <v>6332</v>
      </c>
    </row>
    <row r="20" spans="1:15" s="438" customFormat="1" ht="14.1" customHeight="1">
      <c r="A20" s="434" t="s">
        <v>34</v>
      </c>
      <c r="B20" s="442" t="s">
        <v>10</v>
      </c>
      <c r="C20" s="436"/>
      <c r="D20" s="436"/>
      <c r="E20" s="436">
        <v>1050</v>
      </c>
      <c r="F20" s="436"/>
      <c r="G20" s="436">
        <v>5708</v>
      </c>
      <c r="H20" s="436"/>
      <c r="I20" s="436"/>
      <c r="J20" s="436"/>
      <c r="K20" s="436">
        <v>1544</v>
      </c>
      <c r="L20" s="436">
        <v>1544</v>
      </c>
      <c r="M20" s="436">
        <v>1546</v>
      </c>
      <c r="N20" s="436">
        <v>2477</v>
      </c>
      <c r="O20" s="437">
        <f t="shared" si="0"/>
        <v>13869</v>
      </c>
    </row>
    <row r="21" spans="1:15" s="438" customFormat="1" ht="14.1" customHeight="1">
      <c r="A21" s="434" t="s">
        <v>35</v>
      </c>
      <c r="B21" s="442" t="s">
        <v>227</v>
      </c>
      <c r="C21" s="436"/>
      <c r="D21" s="436">
        <v>601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7">
        <f t="shared" si="0"/>
        <v>601</v>
      </c>
    </row>
    <row r="22" spans="1:15" s="438" customFormat="1" ht="12">
      <c r="A22" s="434" t="s">
        <v>36</v>
      </c>
      <c r="B22" s="435" t="s">
        <v>186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7">
        <f t="shared" si="0"/>
        <v>0</v>
      </c>
    </row>
    <row r="23" spans="1:15" s="438" customFormat="1" ht="14.1" customHeight="1">
      <c r="A23" s="434" t="s">
        <v>37</v>
      </c>
      <c r="B23" s="442" t="s">
        <v>230</v>
      </c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7">
        <f t="shared" si="0"/>
        <v>0</v>
      </c>
    </row>
    <row r="24" spans="1:15" s="438" customFormat="1" ht="14.1" customHeight="1">
      <c r="A24" s="434" t="s">
        <v>38</v>
      </c>
      <c r="B24" s="442" t="s">
        <v>50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7">
        <f t="shared" si="0"/>
        <v>0</v>
      </c>
    </row>
    <row r="25" spans="1:15" s="438" customFormat="1" ht="13.5" customHeight="1">
      <c r="A25" s="434" t="s">
        <v>39</v>
      </c>
      <c r="B25" s="442" t="s">
        <v>11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7">
        <f t="shared" si="0"/>
        <v>0</v>
      </c>
    </row>
    <row r="26" spans="1:15" s="438" customFormat="1" ht="14.1" customHeight="1" thickBot="1">
      <c r="A26" s="434" t="s">
        <v>40</v>
      </c>
      <c r="B26" s="442" t="s">
        <v>12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7">
        <f t="shared" si="0"/>
        <v>0</v>
      </c>
    </row>
    <row r="27" spans="1:15" s="429" customFormat="1" ht="15.95" customHeight="1" thickBot="1">
      <c r="A27" s="447" t="s">
        <v>41</v>
      </c>
      <c r="B27" s="20" t="s">
        <v>109</v>
      </c>
      <c r="C27" s="443">
        <f t="shared" ref="C27:N27" si="2">SUM(C16:C26)</f>
        <v>14108</v>
      </c>
      <c r="D27" s="443">
        <f t="shared" si="2"/>
        <v>14541</v>
      </c>
      <c r="E27" s="443">
        <f t="shared" si="2"/>
        <v>14991</v>
      </c>
      <c r="F27" s="443">
        <f t="shared" si="2"/>
        <v>13762</v>
      </c>
      <c r="G27" s="443">
        <f t="shared" si="2"/>
        <v>19470</v>
      </c>
      <c r="H27" s="443">
        <f t="shared" si="2"/>
        <v>13761</v>
      </c>
      <c r="I27" s="443">
        <f t="shared" si="2"/>
        <v>13762</v>
      </c>
      <c r="J27" s="443">
        <f t="shared" si="2"/>
        <v>13762</v>
      </c>
      <c r="K27" s="443">
        <f t="shared" si="2"/>
        <v>15306</v>
      </c>
      <c r="L27" s="443">
        <f t="shared" si="2"/>
        <v>15306</v>
      </c>
      <c r="M27" s="443">
        <f t="shared" si="2"/>
        <v>15308</v>
      </c>
      <c r="N27" s="443">
        <f t="shared" si="2"/>
        <v>16238</v>
      </c>
      <c r="O27" s="444">
        <f t="shared" si="0"/>
        <v>180315</v>
      </c>
    </row>
    <row r="28" spans="1:15" s="450" customFormat="1" ht="12.75" thickBot="1">
      <c r="A28" s="447" t="s">
        <v>42</v>
      </c>
      <c r="B28" s="180" t="s">
        <v>110</v>
      </c>
      <c r="C28" s="448">
        <f t="shared" ref="C28:O28" si="3">C14-C27</f>
        <v>-5068</v>
      </c>
      <c r="D28" s="448">
        <f t="shared" si="3"/>
        <v>-8585</v>
      </c>
      <c r="E28" s="448">
        <f t="shared" si="3"/>
        <v>1777</v>
      </c>
      <c r="F28" s="448">
        <f t="shared" si="3"/>
        <v>1295</v>
      </c>
      <c r="G28" s="448">
        <f t="shared" si="3"/>
        <v>6543</v>
      </c>
      <c r="H28" s="448">
        <f t="shared" si="3"/>
        <v>2589</v>
      </c>
      <c r="I28" s="448">
        <f t="shared" si="3"/>
        <v>2588</v>
      </c>
      <c r="J28" s="448">
        <f t="shared" si="3"/>
        <v>1828</v>
      </c>
      <c r="K28" s="448">
        <f t="shared" si="3"/>
        <v>751</v>
      </c>
      <c r="L28" s="448">
        <f t="shared" si="3"/>
        <v>-865</v>
      </c>
      <c r="M28" s="448">
        <f t="shared" si="3"/>
        <v>-870</v>
      </c>
      <c r="N28" s="448">
        <f t="shared" si="3"/>
        <v>-1983</v>
      </c>
      <c r="O28" s="449">
        <f t="shared" si="3"/>
        <v>0</v>
      </c>
    </row>
    <row r="29" spans="1:15">
      <c r="A29" s="80"/>
    </row>
    <row r="30" spans="1:15">
      <c r="B30" s="81"/>
      <c r="C30" s="82"/>
      <c r="D30" s="82"/>
      <c r="O30" s="79"/>
    </row>
    <row r="31" spans="1:15">
      <c r="O31" s="79"/>
    </row>
    <row r="32" spans="1:15">
      <c r="O32" s="79"/>
    </row>
    <row r="33" spans="15:15">
      <c r="O33" s="79"/>
    </row>
    <row r="34" spans="15:15">
      <c r="O34" s="79"/>
    </row>
    <row r="35" spans="15:15">
      <c r="O35" s="79"/>
    </row>
    <row r="36" spans="15:15">
      <c r="O36" s="79"/>
    </row>
    <row r="37" spans="15:15">
      <c r="O37" s="79"/>
    </row>
    <row r="38" spans="15:15">
      <c r="O38" s="79"/>
    </row>
    <row r="39" spans="15:15">
      <c r="O39" s="79"/>
    </row>
    <row r="40" spans="15:15">
      <c r="O40" s="79"/>
    </row>
    <row r="41" spans="15:15">
      <c r="O41" s="79"/>
    </row>
    <row r="42" spans="15:15">
      <c r="O42" s="79"/>
    </row>
    <row r="43" spans="15:15">
      <c r="O43" s="79"/>
    </row>
    <row r="44" spans="15:15">
      <c r="O44" s="79"/>
    </row>
    <row r="45" spans="15:15">
      <c r="O45" s="79"/>
    </row>
    <row r="46" spans="15:15">
      <c r="O46" s="79"/>
    </row>
    <row r="47" spans="15:15">
      <c r="O47" s="79"/>
    </row>
    <row r="48" spans="15:15">
      <c r="O48" s="79"/>
    </row>
    <row r="49" spans="15:15">
      <c r="O49" s="79"/>
    </row>
    <row r="50" spans="15:15">
      <c r="O50" s="79"/>
    </row>
    <row r="51" spans="15:15">
      <c r="O51" s="79"/>
    </row>
    <row r="52" spans="15:15">
      <c r="O52" s="79"/>
    </row>
    <row r="53" spans="15:15">
      <c r="O53" s="79"/>
    </row>
    <row r="54" spans="15:15">
      <c r="O54" s="79"/>
    </row>
    <row r="55" spans="15:15">
      <c r="O55" s="79"/>
    </row>
    <row r="56" spans="15:15">
      <c r="O56" s="79"/>
    </row>
    <row r="57" spans="15:15">
      <c r="O57" s="79"/>
    </row>
    <row r="58" spans="15:15">
      <c r="O58" s="79"/>
    </row>
    <row r="59" spans="15:15">
      <c r="O59" s="79"/>
    </row>
    <row r="60" spans="15:15">
      <c r="O60" s="79"/>
    </row>
    <row r="61" spans="15:15">
      <c r="O61" s="79"/>
    </row>
    <row r="62" spans="15:15">
      <c r="O62" s="79"/>
    </row>
    <row r="63" spans="15:15">
      <c r="O63" s="79"/>
    </row>
    <row r="64" spans="15:15">
      <c r="O64" s="79"/>
    </row>
    <row r="65" spans="15:15">
      <c r="O65" s="79"/>
    </row>
    <row r="66" spans="15:15">
      <c r="O66" s="79"/>
    </row>
    <row r="67" spans="15:15">
      <c r="O67" s="79"/>
    </row>
    <row r="68" spans="15:15">
      <c r="O68" s="79"/>
    </row>
    <row r="69" spans="15:15">
      <c r="O69" s="79"/>
    </row>
    <row r="70" spans="15:15">
      <c r="O70" s="79"/>
    </row>
    <row r="71" spans="15:15">
      <c r="O71" s="79"/>
    </row>
    <row r="72" spans="15:15">
      <c r="O72" s="79"/>
    </row>
    <row r="73" spans="15:15">
      <c r="O73" s="79"/>
    </row>
    <row r="74" spans="15:15">
      <c r="O74" s="79"/>
    </row>
    <row r="75" spans="15:15">
      <c r="O75" s="79"/>
    </row>
    <row r="76" spans="15:15">
      <c r="O76" s="79"/>
    </row>
    <row r="77" spans="15:15">
      <c r="O77" s="79"/>
    </row>
    <row r="78" spans="15:15">
      <c r="O78" s="79"/>
    </row>
    <row r="79" spans="15:15">
      <c r="O79" s="79"/>
    </row>
    <row r="80" spans="15:15">
      <c r="O80" s="79"/>
    </row>
    <row r="81" spans="15:15">
      <c r="O81" s="79"/>
    </row>
    <row r="82" spans="15:15">
      <c r="O82" s="79"/>
    </row>
    <row r="83" spans="15:15">
      <c r="O83" s="79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2.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B26"/>
  <sheetViews>
    <sheetView zoomScaleNormal="100" workbookViewId="0">
      <selection activeCell="E23" sqref="E23"/>
    </sheetView>
  </sheetViews>
  <sheetFormatPr defaultRowHeight="12.75"/>
  <cols>
    <col min="1" max="1" width="88.6640625" style="27" customWidth="1"/>
    <col min="2" max="2" width="27.83203125" style="27" customWidth="1"/>
    <col min="3" max="16384" width="9.33203125" style="27"/>
  </cols>
  <sheetData>
    <row r="1" spans="1:2" ht="47.25" customHeight="1">
      <c r="A1" s="626" t="s">
        <v>1</v>
      </c>
      <c r="B1" s="626"/>
    </row>
    <row r="2" spans="1:2" ht="22.5" customHeight="1" thickBot="1">
      <c r="A2" s="455" t="s">
        <v>581</v>
      </c>
      <c r="B2" s="201" t="s">
        <v>14</v>
      </c>
    </row>
    <row r="3" spans="1:2" s="28" customFormat="1" ht="24" customHeight="1" thickBot="1">
      <c r="A3" s="181" t="s">
        <v>52</v>
      </c>
      <c r="B3" s="200" t="s">
        <v>13</v>
      </c>
    </row>
    <row r="4" spans="1:2" s="29" customFormat="1" ht="13.5" thickBot="1">
      <c r="A4" s="132">
        <v>1</v>
      </c>
      <c r="B4" s="133">
        <v>2</v>
      </c>
    </row>
    <row r="5" spans="1:2">
      <c r="A5" s="452" t="s">
        <v>565</v>
      </c>
      <c r="B5" s="205">
        <v>14394093</v>
      </c>
    </row>
    <row r="6" spans="1:2" ht="12.75" customHeight="1">
      <c r="A6" s="83" t="s">
        <v>566</v>
      </c>
      <c r="B6" s="205">
        <v>3743740</v>
      </c>
    </row>
    <row r="7" spans="1:2">
      <c r="A7" s="83" t="s">
        <v>567</v>
      </c>
      <c r="B7" s="205">
        <v>6112000</v>
      </c>
    </row>
    <row r="8" spans="1:2">
      <c r="A8" s="83" t="s">
        <v>568</v>
      </c>
      <c r="B8" s="205">
        <v>1299063</v>
      </c>
    </row>
    <row r="9" spans="1:2">
      <c r="A9" s="83" t="s">
        <v>569</v>
      </c>
      <c r="B9" s="205">
        <v>3239290</v>
      </c>
    </row>
    <row r="10" spans="1:2">
      <c r="A10" s="83" t="s">
        <v>570</v>
      </c>
      <c r="B10" s="205">
        <v>4356323</v>
      </c>
    </row>
    <row r="11" spans="1:2">
      <c r="A11" s="453" t="s">
        <v>576</v>
      </c>
      <c r="B11" s="205">
        <v>6740160</v>
      </c>
    </row>
    <row r="12" spans="1:2">
      <c r="A12" s="83" t="s">
        <v>571</v>
      </c>
      <c r="B12" s="205">
        <v>2261196</v>
      </c>
    </row>
    <row r="13" spans="1:2">
      <c r="A13" s="83" t="s">
        <v>572</v>
      </c>
      <c r="B13" s="205">
        <v>5874570</v>
      </c>
    </row>
    <row r="14" spans="1:2">
      <c r="A14" s="83" t="s">
        <v>573</v>
      </c>
      <c r="B14" s="205"/>
    </row>
    <row r="15" spans="1:2">
      <c r="A15" s="83" t="s">
        <v>574</v>
      </c>
      <c r="B15" s="205">
        <v>1908360</v>
      </c>
    </row>
    <row r="16" spans="1:2">
      <c r="A16" s="83" t="s">
        <v>575</v>
      </c>
      <c r="B16" s="205">
        <v>114750</v>
      </c>
    </row>
    <row r="17" spans="1:2">
      <c r="A17" s="83"/>
      <c r="B17" s="205"/>
    </row>
    <row r="18" spans="1:2">
      <c r="A18" s="83"/>
      <c r="B18" s="205"/>
    </row>
    <row r="19" spans="1:2">
      <c r="A19" s="83"/>
      <c r="B19" s="205"/>
    </row>
    <row r="20" spans="1:2">
      <c r="A20" s="83"/>
      <c r="B20" s="205"/>
    </row>
    <row r="21" spans="1:2">
      <c r="A21" s="83"/>
      <c r="B21" s="205"/>
    </row>
    <row r="22" spans="1:2">
      <c r="A22" s="83"/>
      <c r="B22" s="205"/>
    </row>
    <row r="23" spans="1:2">
      <c r="A23" s="83"/>
      <c r="B23" s="205"/>
    </row>
    <row r="24" spans="1:2">
      <c r="A24" s="83"/>
      <c r="B24" s="205"/>
    </row>
    <row r="25" spans="1:2" ht="13.5" thickBot="1">
      <c r="A25" s="83" t="s">
        <v>261</v>
      </c>
      <c r="B25" s="451">
        <v>643677</v>
      </c>
    </row>
    <row r="26" spans="1:2" s="31" customFormat="1" ht="19.5" customHeight="1" thickBot="1">
      <c r="A26" s="17" t="s">
        <v>53</v>
      </c>
      <c r="B26" s="30">
        <f>B5+B10+B16+B13+B11+B12</f>
        <v>33741092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Normal="100" workbookViewId="0">
      <selection sqref="A1:C1"/>
    </sheetView>
  </sheetViews>
  <sheetFormatPr defaultRowHeight="15.75"/>
  <cols>
    <col min="1" max="1" width="9.5" style="203" customWidth="1"/>
    <col min="2" max="2" width="94.1640625" style="203" customWidth="1"/>
    <col min="3" max="3" width="37" style="204" customWidth="1"/>
    <col min="4" max="4" width="9" style="220" customWidth="1"/>
    <col min="5" max="16384" width="9.33203125" style="220"/>
  </cols>
  <sheetData>
    <row r="1" spans="1:6">
      <c r="A1" s="561" t="s">
        <v>587</v>
      </c>
      <c r="B1" s="562"/>
      <c r="C1" s="562"/>
      <c r="D1" s="217"/>
      <c r="E1" s="217"/>
      <c r="F1" s="217"/>
    </row>
    <row r="2" spans="1:6">
      <c r="A2" s="566" t="s">
        <v>583</v>
      </c>
      <c r="B2" s="567"/>
      <c r="C2" s="567"/>
      <c r="D2" s="567"/>
      <c r="E2" s="567"/>
      <c r="F2" s="567"/>
    </row>
    <row r="3" spans="1:6" ht="15.95" customHeight="1">
      <c r="A3" s="563" t="s">
        <v>15</v>
      </c>
      <c r="B3" s="563"/>
      <c r="C3" s="563"/>
    </row>
    <row r="4" spans="1:6" ht="15.95" customHeight="1" thickBot="1">
      <c r="A4" s="558" t="s">
        <v>151</v>
      </c>
      <c r="B4" s="558"/>
      <c r="C4" s="184" t="s">
        <v>228</v>
      </c>
    </row>
    <row r="5" spans="1:6" ht="38.1" customHeight="1" thickBot="1">
      <c r="A5" s="7" t="s">
        <v>70</v>
      </c>
      <c r="B5" s="8" t="s">
        <v>17</v>
      </c>
      <c r="C5" s="21" t="s">
        <v>427</v>
      </c>
    </row>
    <row r="6" spans="1:6" s="224" customFormat="1" ht="12" customHeight="1" thickBot="1">
      <c r="A6" s="221">
        <v>1</v>
      </c>
      <c r="B6" s="222">
        <v>2</v>
      </c>
      <c r="C6" s="223">
        <v>3</v>
      </c>
    </row>
    <row r="7" spans="1:6" s="276" customFormat="1" ht="12" customHeight="1" thickBot="1">
      <c r="A7" s="273" t="s">
        <v>18</v>
      </c>
      <c r="B7" s="274" t="s">
        <v>262</v>
      </c>
      <c r="C7" s="275">
        <f>+C8+C9+C10+C11+C12+C13</f>
        <v>48010</v>
      </c>
    </row>
    <row r="8" spans="1:6" s="276" customFormat="1" ht="12" customHeight="1">
      <c r="A8" s="277" t="s">
        <v>97</v>
      </c>
      <c r="B8" s="278" t="s">
        <v>263</v>
      </c>
      <c r="C8" s="279">
        <v>18750</v>
      </c>
    </row>
    <row r="9" spans="1:6" s="276" customFormat="1" ht="12" customHeight="1">
      <c r="A9" s="280" t="s">
        <v>98</v>
      </c>
      <c r="B9" s="281" t="s">
        <v>264</v>
      </c>
      <c r="C9" s="282"/>
    </row>
    <row r="10" spans="1:6" s="276" customFormat="1" ht="12" customHeight="1">
      <c r="A10" s="280" t="s">
        <v>99</v>
      </c>
      <c r="B10" s="281" t="s">
        <v>265</v>
      </c>
      <c r="C10" s="282">
        <v>15535</v>
      </c>
    </row>
    <row r="11" spans="1:6" s="276" customFormat="1" ht="12" customHeight="1">
      <c r="A11" s="280" t="s">
        <v>100</v>
      </c>
      <c r="B11" s="281" t="s">
        <v>266</v>
      </c>
      <c r="C11" s="282">
        <v>1908</v>
      </c>
    </row>
    <row r="12" spans="1:6" s="276" customFormat="1" ht="12" customHeight="1">
      <c r="A12" s="280" t="s">
        <v>148</v>
      </c>
      <c r="B12" s="281" t="s">
        <v>267</v>
      </c>
      <c r="C12" s="282">
        <v>203</v>
      </c>
    </row>
    <row r="13" spans="1:6" s="276" customFormat="1" ht="12" customHeight="1" thickBot="1">
      <c r="A13" s="283" t="s">
        <v>101</v>
      </c>
      <c r="B13" s="284" t="s">
        <v>268</v>
      </c>
      <c r="C13" s="282">
        <v>11614</v>
      </c>
    </row>
    <row r="14" spans="1:6" s="276" customFormat="1" ht="12" customHeight="1" thickBot="1">
      <c r="A14" s="273" t="s">
        <v>19</v>
      </c>
      <c r="B14" s="285" t="s">
        <v>269</v>
      </c>
      <c r="C14" s="275">
        <f>+C15+C16+C17+C18+C19</f>
        <v>84347</v>
      </c>
    </row>
    <row r="15" spans="1:6" s="276" customFormat="1" ht="12" customHeight="1">
      <c r="A15" s="277" t="s">
        <v>103</v>
      </c>
      <c r="B15" s="278" t="s">
        <v>270</v>
      </c>
      <c r="C15" s="279"/>
    </row>
    <row r="16" spans="1:6" s="276" customFormat="1" ht="12" customHeight="1">
      <c r="A16" s="280" t="s">
        <v>104</v>
      </c>
      <c r="B16" s="281" t="s">
        <v>271</v>
      </c>
      <c r="C16" s="282"/>
    </row>
    <row r="17" spans="1:3" s="276" customFormat="1" ht="12" customHeight="1">
      <c r="A17" s="280" t="s">
        <v>105</v>
      </c>
      <c r="B17" s="281" t="s">
        <v>272</v>
      </c>
      <c r="C17" s="282"/>
    </row>
    <row r="18" spans="1:3" s="276" customFormat="1" ht="12" customHeight="1">
      <c r="A18" s="280" t="s">
        <v>106</v>
      </c>
      <c r="B18" s="281" t="s">
        <v>273</v>
      </c>
      <c r="C18" s="282"/>
    </row>
    <row r="19" spans="1:3" s="276" customFormat="1" ht="12" customHeight="1">
      <c r="A19" s="280" t="s">
        <v>107</v>
      </c>
      <c r="B19" s="281" t="s">
        <v>274</v>
      </c>
      <c r="C19" s="282">
        <v>84347</v>
      </c>
    </row>
    <row r="20" spans="1:3" s="276" customFormat="1" ht="12" customHeight="1" thickBot="1">
      <c r="A20" s="283" t="s">
        <v>116</v>
      </c>
      <c r="B20" s="284" t="s">
        <v>275</v>
      </c>
      <c r="C20" s="286"/>
    </row>
    <row r="21" spans="1:3" s="276" customFormat="1" ht="12" customHeight="1" thickBot="1">
      <c r="A21" s="273" t="s">
        <v>20</v>
      </c>
      <c r="B21" s="274" t="s">
        <v>276</v>
      </c>
      <c r="C21" s="275">
        <f>+C22+C23+C24+C25+C26</f>
        <v>0</v>
      </c>
    </row>
    <row r="22" spans="1:3" s="276" customFormat="1" ht="12" customHeight="1">
      <c r="A22" s="277" t="s">
        <v>86</v>
      </c>
      <c r="B22" s="278" t="s">
        <v>277</v>
      </c>
      <c r="C22" s="279"/>
    </row>
    <row r="23" spans="1:3" s="276" customFormat="1" ht="12" customHeight="1">
      <c r="A23" s="280" t="s">
        <v>87</v>
      </c>
      <c r="B23" s="281" t="s">
        <v>278</v>
      </c>
      <c r="C23" s="282"/>
    </row>
    <row r="24" spans="1:3" s="276" customFormat="1" ht="12" customHeight="1">
      <c r="A24" s="280" t="s">
        <v>88</v>
      </c>
      <c r="B24" s="281" t="s">
        <v>279</v>
      </c>
      <c r="C24" s="282"/>
    </row>
    <row r="25" spans="1:3" s="276" customFormat="1" ht="12" customHeight="1">
      <c r="A25" s="280" t="s">
        <v>89</v>
      </c>
      <c r="B25" s="281" t="s">
        <v>280</v>
      </c>
      <c r="C25" s="282"/>
    </row>
    <row r="26" spans="1:3" s="276" customFormat="1" ht="12" customHeight="1">
      <c r="A26" s="280" t="s">
        <v>170</v>
      </c>
      <c r="B26" s="281" t="s">
        <v>281</v>
      </c>
      <c r="C26" s="282"/>
    </row>
    <row r="27" spans="1:3" s="276" customFormat="1" ht="12" customHeight="1" thickBot="1">
      <c r="A27" s="283" t="s">
        <v>171</v>
      </c>
      <c r="B27" s="284" t="s">
        <v>282</v>
      </c>
      <c r="C27" s="286"/>
    </row>
    <row r="28" spans="1:3" s="276" customFormat="1" ht="12" customHeight="1" thickBot="1">
      <c r="A28" s="273" t="s">
        <v>172</v>
      </c>
      <c r="B28" s="274" t="s">
        <v>283</v>
      </c>
      <c r="C28" s="287">
        <f>+C29+C32+C33+C34</f>
        <v>23997</v>
      </c>
    </row>
    <row r="29" spans="1:3" s="276" customFormat="1" ht="12" customHeight="1">
      <c r="A29" s="277" t="s">
        <v>284</v>
      </c>
      <c r="B29" s="278" t="s">
        <v>285</v>
      </c>
      <c r="C29" s="288">
        <v>19400</v>
      </c>
    </row>
    <row r="30" spans="1:3" s="276" customFormat="1" ht="12" customHeight="1">
      <c r="A30" s="280" t="s">
        <v>286</v>
      </c>
      <c r="B30" s="281" t="s">
        <v>287</v>
      </c>
      <c r="C30" s="282">
        <v>4400</v>
      </c>
    </row>
    <row r="31" spans="1:3" s="276" customFormat="1" ht="12" customHeight="1">
      <c r="A31" s="280" t="s">
        <v>288</v>
      </c>
      <c r="B31" s="281" t="s">
        <v>289</v>
      </c>
      <c r="C31" s="282">
        <v>15000</v>
      </c>
    </row>
    <row r="32" spans="1:3" s="276" customFormat="1" ht="12" customHeight="1">
      <c r="A32" s="280" t="s">
        <v>290</v>
      </c>
      <c r="B32" s="281" t="s">
        <v>291</v>
      </c>
      <c r="C32" s="282">
        <v>4400</v>
      </c>
    </row>
    <row r="33" spans="1:3" s="276" customFormat="1" ht="12" customHeight="1">
      <c r="A33" s="280" t="s">
        <v>292</v>
      </c>
      <c r="B33" s="281" t="s">
        <v>293</v>
      </c>
      <c r="C33" s="282"/>
    </row>
    <row r="34" spans="1:3" s="276" customFormat="1" ht="12" customHeight="1" thickBot="1">
      <c r="A34" s="283" t="s">
        <v>294</v>
      </c>
      <c r="B34" s="284" t="s">
        <v>295</v>
      </c>
      <c r="C34" s="286">
        <v>197</v>
      </c>
    </row>
    <row r="35" spans="1:3" s="276" customFormat="1" ht="12" customHeight="1" thickBot="1">
      <c r="A35" s="273" t="s">
        <v>22</v>
      </c>
      <c r="B35" s="274" t="s">
        <v>296</v>
      </c>
      <c r="C35" s="275">
        <f>SUM(C36:C45)</f>
        <v>13649</v>
      </c>
    </row>
    <row r="36" spans="1:3" s="276" customFormat="1" ht="12" customHeight="1">
      <c r="A36" s="277" t="s">
        <v>90</v>
      </c>
      <c r="B36" s="278" t="s">
        <v>297</v>
      </c>
      <c r="C36" s="279">
        <v>140</v>
      </c>
    </row>
    <row r="37" spans="1:3" s="276" customFormat="1" ht="12" customHeight="1">
      <c r="A37" s="280" t="s">
        <v>91</v>
      </c>
      <c r="B37" s="281" t="s">
        <v>298</v>
      </c>
      <c r="C37" s="282">
        <v>586</v>
      </c>
    </row>
    <row r="38" spans="1:3" s="276" customFormat="1" ht="12" customHeight="1">
      <c r="A38" s="280" t="s">
        <v>92</v>
      </c>
      <c r="B38" s="281" t="s">
        <v>299</v>
      </c>
      <c r="C38" s="282">
        <v>1600</v>
      </c>
    </row>
    <row r="39" spans="1:3" s="276" customFormat="1" ht="12" customHeight="1">
      <c r="A39" s="280" t="s">
        <v>174</v>
      </c>
      <c r="B39" s="281" t="s">
        <v>300</v>
      </c>
      <c r="C39" s="282">
        <v>4919</v>
      </c>
    </row>
    <row r="40" spans="1:3" s="276" customFormat="1" ht="12" customHeight="1">
      <c r="A40" s="280" t="s">
        <v>175</v>
      </c>
      <c r="B40" s="281" t="s">
        <v>301</v>
      </c>
      <c r="C40" s="282">
        <v>3948</v>
      </c>
    </row>
    <row r="41" spans="1:3" s="276" customFormat="1" ht="12" customHeight="1">
      <c r="A41" s="280" t="s">
        <v>176</v>
      </c>
      <c r="B41" s="281" t="s">
        <v>302</v>
      </c>
      <c r="C41" s="282">
        <v>1764</v>
      </c>
    </row>
    <row r="42" spans="1:3" s="276" customFormat="1" ht="12" customHeight="1">
      <c r="A42" s="280" t="s">
        <v>177</v>
      </c>
      <c r="B42" s="281" t="s">
        <v>303</v>
      </c>
      <c r="C42" s="282">
        <v>692</v>
      </c>
    </row>
    <row r="43" spans="1:3" s="276" customFormat="1" ht="12" customHeight="1">
      <c r="A43" s="280" t="s">
        <v>178</v>
      </c>
      <c r="B43" s="281" t="s">
        <v>304</v>
      </c>
      <c r="C43" s="282"/>
    </row>
    <row r="44" spans="1:3" s="276" customFormat="1" ht="12" customHeight="1">
      <c r="A44" s="280" t="s">
        <v>305</v>
      </c>
      <c r="B44" s="281" t="s">
        <v>306</v>
      </c>
      <c r="C44" s="289"/>
    </row>
    <row r="45" spans="1:3" s="276" customFormat="1" ht="12" customHeight="1" thickBot="1">
      <c r="A45" s="283" t="s">
        <v>307</v>
      </c>
      <c r="B45" s="284" t="s">
        <v>308</v>
      </c>
      <c r="C45" s="290"/>
    </row>
    <row r="46" spans="1:3" s="276" customFormat="1" ht="12" customHeight="1" thickBot="1">
      <c r="A46" s="273" t="s">
        <v>23</v>
      </c>
      <c r="B46" s="274" t="s">
        <v>309</v>
      </c>
      <c r="C46" s="275">
        <f>SUM(C47:C51)</f>
        <v>0</v>
      </c>
    </row>
    <row r="47" spans="1:3" s="276" customFormat="1" ht="12" customHeight="1">
      <c r="A47" s="277" t="s">
        <v>93</v>
      </c>
      <c r="B47" s="278" t="s">
        <v>310</v>
      </c>
      <c r="C47" s="291"/>
    </row>
    <row r="48" spans="1:3" s="276" customFormat="1" ht="12" customHeight="1">
      <c r="A48" s="280" t="s">
        <v>94</v>
      </c>
      <c r="B48" s="281" t="s">
        <v>311</v>
      </c>
      <c r="C48" s="289"/>
    </row>
    <row r="49" spans="1:3" s="276" customFormat="1" ht="12" customHeight="1">
      <c r="A49" s="280" t="s">
        <v>312</v>
      </c>
      <c r="B49" s="281" t="s">
        <v>313</v>
      </c>
      <c r="C49" s="289"/>
    </row>
    <row r="50" spans="1:3" s="276" customFormat="1" ht="12" customHeight="1">
      <c r="A50" s="280" t="s">
        <v>314</v>
      </c>
      <c r="B50" s="281" t="s">
        <v>315</v>
      </c>
      <c r="C50" s="289"/>
    </row>
    <row r="51" spans="1:3" s="276" customFormat="1" ht="12" customHeight="1" thickBot="1">
      <c r="A51" s="283" t="s">
        <v>316</v>
      </c>
      <c r="B51" s="284" t="s">
        <v>317</v>
      </c>
      <c r="C51" s="290"/>
    </row>
    <row r="52" spans="1:3" s="276" customFormat="1" ht="12" customHeight="1" thickBot="1">
      <c r="A52" s="273" t="s">
        <v>179</v>
      </c>
      <c r="B52" s="274" t="s">
        <v>318</v>
      </c>
      <c r="C52" s="275">
        <f>SUM(C53:C55)</f>
        <v>0</v>
      </c>
    </row>
    <row r="53" spans="1:3" s="276" customFormat="1" ht="12" customHeight="1">
      <c r="A53" s="277" t="s">
        <v>95</v>
      </c>
      <c r="B53" s="278" t="s">
        <v>319</v>
      </c>
      <c r="C53" s="279"/>
    </row>
    <row r="54" spans="1:3" s="276" customFormat="1" ht="12" customHeight="1">
      <c r="A54" s="280" t="s">
        <v>96</v>
      </c>
      <c r="B54" s="281" t="s">
        <v>320</v>
      </c>
      <c r="C54" s="282"/>
    </row>
    <row r="55" spans="1:3" s="276" customFormat="1" ht="12" customHeight="1">
      <c r="A55" s="280" t="s">
        <v>321</v>
      </c>
      <c r="B55" s="281" t="s">
        <v>322</v>
      </c>
      <c r="C55" s="282"/>
    </row>
    <row r="56" spans="1:3" s="276" customFormat="1" ht="12" customHeight="1" thickBot="1">
      <c r="A56" s="283" t="s">
        <v>323</v>
      </c>
      <c r="B56" s="284" t="s">
        <v>324</v>
      </c>
      <c r="C56" s="286"/>
    </row>
    <row r="57" spans="1:3" s="276" customFormat="1" ht="12" customHeight="1" thickBot="1">
      <c r="A57" s="273" t="s">
        <v>25</v>
      </c>
      <c r="B57" s="285" t="s">
        <v>325</v>
      </c>
      <c r="C57" s="275">
        <f>SUM(C58:C60)</f>
        <v>0</v>
      </c>
    </row>
    <row r="58" spans="1:3" s="276" customFormat="1" ht="12" customHeight="1">
      <c r="A58" s="277" t="s">
        <v>180</v>
      </c>
      <c r="B58" s="278" t="s">
        <v>326</v>
      </c>
      <c r="C58" s="289"/>
    </row>
    <row r="59" spans="1:3" s="276" customFormat="1" ht="12" customHeight="1">
      <c r="A59" s="280" t="s">
        <v>181</v>
      </c>
      <c r="B59" s="281" t="s">
        <v>327</v>
      </c>
      <c r="C59" s="289"/>
    </row>
    <row r="60" spans="1:3" s="276" customFormat="1" ht="12" customHeight="1">
      <c r="A60" s="280" t="s">
        <v>229</v>
      </c>
      <c r="B60" s="281" t="s">
        <v>328</v>
      </c>
      <c r="C60" s="289"/>
    </row>
    <row r="61" spans="1:3" s="276" customFormat="1" ht="12" customHeight="1" thickBot="1">
      <c r="A61" s="283" t="s">
        <v>329</v>
      </c>
      <c r="B61" s="284" t="s">
        <v>330</v>
      </c>
      <c r="C61" s="289"/>
    </row>
    <row r="62" spans="1:3" s="276" customFormat="1" ht="12" customHeight="1" thickBot="1">
      <c r="A62" s="273" t="s">
        <v>26</v>
      </c>
      <c r="B62" s="274" t="s">
        <v>331</v>
      </c>
      <c r="C62" s="287">
        <f>+C7+C14+C21+C28+C35+C46+C52+C57</f>
        <v>170003</v>
      </c>
    </row>
    <row r="63" spans="1:3" s="276" customFormat="1" ht="12" customHeight="1" thickBot="1">
      <c r="A63" s="292" t="s">
        <v>332</v>
      </c>
      <c r="B63" s="285" t="s">
        <v>333</v>
      </c>
      <c r="C63" s="275">
        <f>SUM(C64:C66)</f>
        <v>0</v>
      </c>
    </row>
    <row r="64" spans="1:3" s="276" customFormat="1" ht="12" customHeight="1">
      <c r="A64" s="277" t="s">
        <v>334</v>
      </c>
      <c r="B64" s="278" t="s">
        <v>335</v>
      </c>
      <c r="C64" s="289"/>
    </row>
    <row r="65" spans="1:3" s="276" customFormat="1" ht="12" customHeight="1">
      <c r="A65" s="280" t="s">
        <v>336</v>
      </c>
      <c r="B65" s="281" t="s">
        <v>337</v>
      </c>
      <c r="C65" s="289"/>
    </row>
    <row r="66" spans="1:3" s="276" customFormat="1" ht="12" customHeight="1" thickBot="1">
      <c r="A66" s="283" t="s">
        <v>338</v>
      </c>
      <c r="B66" s="293" t="s">
        <v>339</v>
      </c>
      <c r="C66" s="289"/>
    </row>
    <row r="67" spans="1:3" s="276" customFormat="1" ht="12" customHeight="1" thickBot="1">
      <c r="A67" s="292" t="s">
        <v>340</v>
      </c>
      <c r="B67" s="285" t="s">
        <v>341</v>
      </c>
      <c r="C67" s="275">
        <f>SUM(C68:C71)</f>
        <v>0</v>
      </c>
    </row>
    <row r="68" spans="1:3" s="276" customFormat="1" ht="12" customHeight="1">
      <c r="A68" s="277" t="s">
        <v>149</v>
      </c>
      <c r="B68" s="278" t="s">
        <v>342</v>
      </c>
      <c r="C68" s="289"/>
    </row>
    <row r="69" spans="1:3" s="276" customFormat="1" ht="12" customHeight="1">
      <c r="A69" s="280" t="s">
        <v>150</v>
      </c>
      <c r="B69" s="281" t="s">
        <v>343</v>
      </c>
      <c r="C69" s="289"/>
    </row>
    <row r="70" spans="1:3" s="276" customFormat="1" ht="12" customHeight="1">
      <c r="A70" s="280" t="s">
        <v>344</v>
      </c>
      <c r="B70" s="281" t="s">
        <v>345</v>
      </c>
      <c r="C70" s="289"/>
    </row>
    <row r="71" spans="1:3" s="276" customFormat="1" ht="12" customHeight="1" thickBot="1">
      <c r="A71" s="283" t="s">
        <v>346</v>
      </c>
      <c r="B71" s="284" t="s">
        <v>347</v>
      </c>
      <c r="C71" s="289"/>
    </row>
    <row r="72" spans="1:3" s="276" customFormat="1" ht="12" customHeight="1" thickBot="1">
      <c r="A72" s="292" t="s">
        <v>348</v>
      </c>
      <c r="B72" s="285" t="s">
        <v>349</v>
      </c>
      <c r="C72" s="275">
        <f>SUM(C73:C74)</f>
        <v>0</v>
      </c>
    </row>
    <row r="73" spans="1:3" s="276" customFormat="1" ht="12" customHeight="1">
      <c r="A73" s="277" t="s">
        <v>350</v>
      </c>
      <c r="B73" s="278" t="s">
        <v>351</v>
      </c>
      <c r="C73" s="289"/>
    </row>
    <row r="74" spans="1:3" s="276" customFormat="1" ht="12" customHeight="1" thickBot="1">
      <c r="A74" s="283" t="s">
        <v>352</v>
      </c>
      <c r="B74" s="284" t="s">
        <v>353</v>
      </c>
      <c r="C74" s="289"/>
    </row>
    <row r="75" spans="1:3" s="276" customFormat="1" ht="12" customHeight="1" thickBot="1">
      <c r="A75" s="292" t="s">
        <v>354</v>
      </c>
      <c r="B75" s="285" t="s">
        <v>355</v>
      </c>
      <c r="C75" s="275">
        <f>SUM(C76:C78)</f>
        <v>0</v>
      </c>
    </row>
    <row r="76" spans="1:3" s="276" customFormat="1" ht="12" customHeight="1">
      <c r="A76" s="277" t="s">
        <v>356</v>
      </c>
      <c r="B76" s="278" t="s">
        <v>357</v>
      </c>
      <c r="C76" s="289"/>
    </row>
    <row r="77" spans="1:3" s="276" customFormat="1" ht="12" customHeight="1">
      <c r="A77" s="280" t="s">
        <v>358</v>
      </c>
      <c r="B77" s="281" t="s">
        <v>359</v>
      </c>
      <c r="C77" s="289"/>
    </row>
    <row r="78" spans="1:3" s="276" customFormat="1" ht="12" customHeight="1" thickBot="1">
      <c r="A78" s="283" t="s">
        <v>360</v>
      </c>
      <c r="B78" s="284" t="s">
        <v>361</v>
      </c>
      <c r="C78" s="289"/>
    </row>
    <row r="79" spans="1:3" s="276" customFormat="1" ht="12" customHeight="1" thickBot="1">
      <c r="A79" s="292" t="s">
        <v>362</v>
      </c>
      <c r="B79" s="285" t="s">
        <v>363</v>
      </c>
      <c r="C79" s="275">
        <f>SUM(C80:C83)</f>
        <v>0</v>
      </c>
    </row>
    <row r="80" spans="1:3" s="276" customFormat="1" ht="12" customHeight="1">
      <c r="A80" s="294" t="s">
        <v>364</v>
      </c>
      <c r="B80" s="278" t="s">
        <v>365</v>
      </c>
      <c r="C80" s="289"/>
    </row>
    <row r="81" spans="1:3" s="276" customFormat="1" ht="12" customHeight="1">
      <c r="A81" s="295" t="s">
        <v>366</v>
      </c>
      <c r="B81" s="281" t="s">
        <v>367</v>
      </c>
      <c r="C81" s="289"/>
    </row>
    <row r="82" spans="1:3" s="276" customFormat="1" ht="12" customHeight="1">
      <c r="A82" s="295" t="s">
        <v>368</v>
      </c>
      <c r="B82" s="281" t="s">
        <v>369</v>
      </c>
      <c r="C82" s="289"/>
    </row>
    <row r="83" spans="1:3" s="276" customFormat="1" ht="12" customHeight="1" thickBot="1">
      <c r="A83" s="296" t="s">
        <v>370</v>
      </c>
      <c r="B83" s="284" t="s">
        <v>371</v>
      </c>
      <c r="C83" s="289"/>
    </row>
    <row r="84" spans="1:3" s="276" customFormat="1" ht="13.5" customHeight="1" thickBot="1">
      <c r="A84" s="292" t="s">
        <v>372</v>
      </c>
      <c r="B84" s="285" t="s">
        <v>373</v>
      </c>
      <c r="C84" s="297"/>
    </row>
    <row r="85" spans="1:3" s="276" customFormat="1" ht="15.75" customHeight="1" thickBot="1">
      <c r="A85" s="292" t="s">
        <v>374</v>
      </c>
      <c r="B85" s="298" t="s">
        <v>375</v>
      </c>
      <c r="C85" s="287">
        <f>+C63+C67+C72+C75+C79+C84</f>
        <v>0</v>
      </c>
    </row>
    <row r="86" spans="1:3" s="276" customFormat="1" ht="16.5" customHeight="1" thickBot="1">
      <c r="A86" s="299" t="s">
        <v>376</v>
      </c>
      <c r="B86" s="300" t="s">
        <v>377</v>
      </c>
      <c r="C86" s="287">
        <f>+C62+C85</f>
        <v>170003</v>
      </c>
    </row>
    <row r="87" spans="1:3" s="225" customFormat="1" ht="83.25" customHeight="1">
      <c r="A87" s="4"/>
      <c r="B87" s="5"/>
      <c r="C87" s="183"/>
    </row>
    <row r="88" spans="1:3" ht="16.5" customHeight="1">
      <c r="A88" s="563" t="s">
        <v>47</v>
      </c>
      <c r="B88" s="563"/>
      <c r="C88" s="563"/>
    </row>
    <row r="89" spans="1:3" s="226" customFormat="1" ht="16.5" customHeight="1" thickBot="1">
      <c r="A89" s="564" t="s">
        <v>152</v>
      </c>
      <c r="B89" s="564"/>
      <c r="C89" s="218" t="s">
        <v>228</v>
      </c>
    </row>
    <row r="90" spans="1:3" ht="38.1" customHeight="1" thickBot="1">
      <c r="A90" s="7" t="s">
        <v>70</v>
      </c>
      <c r="B90" s="8" t="s">
        <v>48</v>
      </c>
      <c r="C90" s="21" t="s">
        <v>258</v>
      </c>
    </row>
    <row r="91" spans="1:3" s="224" customFormat="1" ht="12" customHeight="1" thickBot="1">
      <c r="A91" s="14">
        <v>1</v>
      </c>
      <c r="B91" s="15">
        <v>2</v>
      </c>
      <c r="C91" s="16">
        <v>3</v>
      </c>
    </row>
    <row r="92" spans="1:3" s="304" customFormat="1" ht="12" customHeight="1" thickBot="1">
      <c r="A92" s="301" t="s">
        <v>18</v>
      </c>
      <c r="B92" s="302" t="s">
        <v>562</v>
      </c>
      <c r="C92" s="303">
        <f>SUM(C93:C97)</f>
        <v>167133</v>
      </c>
    </row>
    <row r="93" spans="1:3" s="304" customFormat="1" ht="12" customHeight="1">
      <c r="A93" s="305" t="s">
        <v>97</v>
      </c>
      <c r="B93" s="306" t="s">
        <v>49</v>
      </c>
      <c r="C93" s="307">
        <v>89177</v>
      </c>
    </row>
    <row r="94" spans="1:3" s="304" customFormat="1" ht="12" customHeight="1">
      <c r="A94" s="280" t="s">
        <v>98</v>
      </c>
      <c r="B94" s="308" t="s">
        <v>182</v>
      </c>
      <c r="C94" s="282">
        <v>16441</v>
      </c>
    </row>
    <row r="95" spans="1:3" s="304" customFormat="1" ht="12" customHeight="1">
      <c r="A95" s="280" t="s">
        <v>99</v>
      </c>
      <c r="B95" s="308" t="s">
        <v>140</v>
      </c>
      <c r="C95" s="286">
        <v>43414</v>
      </c>
    </row>
    <row r="96" spans="1:3" s="304" customFormat="1" ht="12" customHeight="1">
      <c r="A96" s="280" t="s">
        <v>100</v>
      </c>
      <c r="B96" s="309" t="s">
        <v>183</v>
      </c>
      <c r="C96" s="286">
        <v>6332</v>
      </c>
    </row>
    <row r="97" spans="1:3" s="304" customFormat="1" ht="12" customHeight="1">
      <c r="A97" s="280" t="s">
        <v>111</v>
      </c>
      <c r="B97" s="310" t="s">
        <v>184</v>
      </c>
      <c r="C97" s="286">
        <v>11769</v>
      </c>
    </row>
    <row r="98" spans="1:3" s="304" customFormat="1" ht="12" customHeight="1">
      <c r="A98" s="280" t="s">
        <v>101</v>
      </c>
      <c r="B98" s="308" t="s">
        <v>378</v>
      </c>
      <c r="C98" s="286"/>
    </row>
    <row r="99" spans="1:3" s="304" customFormat="1" ht="12" customHeight="1">
      <c r="A99" s="280" t="s">
        <v>102</v>
      </c>
      <c r="B99" s="311" t="s">
        <v>379</v>
      </c>
      <c r="C99" s="286"/>
    </row>
    <row r="100" spans="1:3" s="304" customFormat="1" ht="12" customHeight="1">
      <c r="A100" s="280" t="s">
        <v>112</v>
      </c>
      <c r="B100" s="312" t="s">
        <v>380</v>
      </c>
      <c r="C100" s="286"/>
    </row>
    <row r="101" spans="1:3" s="304" customFormat="1" ht="12" customHeight="1">
      <c r="A101" s="280" t="s">
        <v>113</v>
      </c>
      <c r="B101" s="312" t="s">
        <v>381</v>
      </c>
      <c r="C101" s="286"/>
    </row>
    <row r="102" spans="1:3" s="304" customFormat="1" ht="12" customHeight="1">
      <c r="A102" s="280" t="s">
        <v>114</v>
      </c>
      <c r="B102" s="311" t="s">
        <v>382</v>
      </c>
      <c r="C102" s="286"/>
    </row>
    <row r="103" spans="1:3" s="304" customFormat="1" ht="12" customHeight="1">
      <c r="A103" s="280" t="s">
        <v>115</v>
      </c>
      <c r="B103" s="311" t="s">
        <v>383</v>
      </c>
      <c r="C103" s="286"/>
    </row>
    <row r="104" spans="1:3" s="304" customFormat="1" ht="12" customHeight="1">
      <c r="A104" s="280" t="s">
        <v>117</v>
      </c>
      <c r="B104" s="312" t="s">
        <v>384</v>
      </c>
      <c r="C104" s="286"/>
    </row>
    <row r="105" spans="1:3" s="304" customFormat="1" ht="12" customHeight="1">
      <c r="A105" s="313" t="s">
        <v>185</v>
      </c>
      <c r="B105" s="314" t="s">
        <v>385</v>
      </c>
      <c r="C105" s="286"/>
    </row>
    <row r="106" spans="1:3" s="304" customFormat="1" ht="12" customHeight="1">
      <c r="A106" s="280" t="s">
        <v>386</v>
      </c>
      <c r="B106" s="314" t="s">
        <v>387</v>
      </c>
      <c r="C106" s="286"/>
    </row>
    <row r="107" spans="1:3" s="304" customFormat="1" ht="12" customHeight="1" thickBot="1">
      <c r="A107" s="315" t="s">
        <v>388</v>
      </c>
      <c r="B107" s="316" t="s">
        <v>389</v>
      </c>
      <c r="C107" s="317">
        <v>11759</v>
      </c>
    </row>
    <row r="108" spans="1:3" s="304" customFormat="1" ht="12" customHeight="1" thickBot="1">
      <c r="A108" s="273" t="s">
        <v>19</v>
      </c>
      <c r="B108" s="318" t="s">
        <v>563</v>
      </c>
      <c r="C108" s="275">
        <f>+C109+C111+C113</f>
        <v>0</v>
      </c>
    </row>
    <row r="109" spans="1:3" s="304" customFormat="1" ht="12" customHeight="1">
      <c r="A109" s="277" t="s">
        <v>103</v>
      </c>
      <c r="B109" s="308" t="s">
        <v>227</v>
      </c>
      <c r="C109" s="279"/>
    </row>
    <row r="110" spans="1:3" s="304" customFormat="1" ht="12" customHeight="1">
      <c r="A110" s="277" t="s">
        <v>104</v>
      </c>
      <c r="B110" s="319" t="s">
        <v>390</v>
      </c>
      <c r="C110" s="279"/>
    </row>
    <row r="111" spans="1:3" s="304" customFormat="1" ht="12" customHeight="1">
      <c r="A111" s="277" t="s">
        <v>105</v>
      </c>
      <c r="B111" s="319" t="s">
        <v>186</v>
      </c>
      <c r="C111" s="282"/>
    </row>
    <row r="112" spans="1:3" s="304" customFormat="1" ht="12" customHeight="1">
      <c r="A112" s="277" t="s">
        <v>106</v>
      </c>
      <c r="B112" s="319" t="s">
        <v>391</v>
      </c>
      <c r="C112" s="320"/>
    </row>
    <row r="113" spans="1:3" s="304" customFormat="1" ht="12" customHeight="1">
      <c r="A113" s="277" t="s">
        <v>107</v>
      </c>
      <c r="B113" s="321" t="s">
        <v>230</v>
      </c>
      <c r="C113" s="320"/>
    </row>
    <row r="114" spans="1:3" s="304" customFormat="1" ht="12" customHeight="1">
      <c r="A114" s="277" t="s">
        <v>116</v>
      </c>
      <c r="B114" s="322" t="s">
        <v>392</v>
      </c>
      <c r="C114" s="320"/>
    </row>
    <row r="115" spans="1:3" s="304" customFormat="1" ht="12" customHeight="1">
      <c r="A115" s="277" t="s">
        <v>118</v>
      </c>
      <c r="B115" s="323" t="s">
        <v>393</v>
      </c>
      <c r="C115" s="320"/>
    </row>
    <row r="116" spans="1:3" s="304" customFormat="1" ht="12">
      <c r="A116" s="277" t="s">
        <v>187</v>
      </c>
      <c r="B116" s="312" t="s">
        <v>381</v>
      </c>
      <c r="C116" s="320"/>
    </row>
    <row r="117" spans="1:3" s="304" customFormat="1" ht="12" customHeight="1">
      <c r="A117" s="277" t="s">
        <v>188</v>
      </c>
      <c r="B117" s="312" t="s">
        <v>394</v>
      </c>
      <c r="C117" s="320"/>
    </row>
    <row r="118" spans="1:3" s="304" customFormat="1" ht="12" customHeight="1">
      <c r="A118" s="277" t="s">
        <v>189</v>
      </c>
      <c r="B118" s="312" t="s">
        <v>395</v>
      </c>
      <c r="C118" s="320"/>
    </row>
    <row r="119" spans="1:3" s="304" customFormat="1" ht="12" customHeight="1">
      <c r="A119" s="277" t="s">
        <v>396</v>
      </c>
      <c r="B119" s="312" t="s">
        <v>384</v>
      </c>
      <c r="C119" s="320"/>
    </row>
    <row r="120" spans="1:3" s="304" customFormat="1" ht="12" customHeight="1">
      <c r="A120" s="277" t="s">
        <v>397</v>
      </c>
      <c r="B120" s="312" t="s">
        <v>398</v>
      </c>
      <c r="C120" s="320"/>
    </row>
    <row r="121" spans="1:3" s="304" customFormat="1" ht="12.75" thickBot="1">
      <c r="A121" s="313" t="s">
        <v>399</v>
      </c>
      <c r="B121" s="312" t="s">
        <v>400</v>
      </c>
      <c r="C121" s="324"/>
    </row>
    <row r="122" spans="1:3" s="304" customFormat="1" ht="12" customHeight="1" thickBot="1">
      <c r="A122" s="273" t="s">
        <v>20</v>
      </c>
      <c r="B122" s="325" t="s">
        <v>401</v>
      </c>
      <c r="C122" s="275">
        <f>+C123+C124</f>
        <v>0</v>
      </c>
    </row>
    <row r="123" spans="1:3" s="304" customFormat="1" ht="12" customHeight="1">
      <c r="A123" s="277" t="s">
        <v>86</v>
      </c>
      <c r="B123" s="326" t="s">
        <v>60</v>
      </c>
      <c r="C123" s="279"/>
    </row>
    <row r="124" spans="1:3" s="304" customFormat="1" ht="12" customHeight="1" thickBot="1">
      <c r="A124" s="283" t="s">
        <v>87</v>
      </c>
      <c r="B124" s="319" t="s">
        <v>61</v>
      </c>
      <c r="C124" s="286"/>
    </row>
    <row r="125" spans="1:3" s="304" customFormat="1" ht="12" customHeight="1" thickBot="1">
      <c r="A125" s="273" t="s">
        <v>21</v>
      </c>
      <c r="B125" s="325" t="s">
        <v>402</v>
      </c>
      <c r="C125" s="275">
        <f>+C92+C108+C122</f>
        <v>167133</v>
      </c>
    </row>
    <row r="126" spans="1:3" s="304" customFormat="1" ht="12" customHeight="1" thickBot="1">
      <c r="A126" s="273" t="s">
        <v>22</v>
      </c>
      <c r="B126" s="325" t="s">
        <v>403</v>
      </c>
      <c r="C126" s="275">
        <f>+C127+C128+C129</f>
        <v>0</v>
      </c>
    </row>
    <row r="127" spans="1:3" s="304" customFormat="1" ht="12" customHeight="1">
      <c r="A127" s="277" t="s">
        <v>90</v>
      </c>
      <c r="B127" s="326" t="s">
        <v>404</v>
      </c>
      <c r="C127" s="320"/>
    </row>
    <row r="128" spans="1:3" s="304" customFormat="1" ht="12" customHeight="1">
      <c r="A128" s="277" t="s">
        <v>91</v>
      </c>
      <c r="B128" s="326" t="s">
        <v>405</v>
      </c>
      <c r="C128" s="320"/>
    </row>
    <row r="129" spans="1:3" s="304" customFormat="1" ht="12" customHeight="1" thickBot="1">
      <c r="A129" s="313" t="s">
        <v>92</v>
      </c>
      <c r="B129" s="327" t="s">
        <v>406</v>
      </c>
      <c r="C129" s="320"/>
    </row>
    <row r="130" spans="1:3" s="304" customFormat="1" ht="12" customHeight="1" thickBot="1">
      <c r="A130" s="273" t="s">
        <v>23</v>
      </c>
      <c r="B130" s="325" t="s">
        <v>407</v>
      </c>
      <c r="C130" s="275">
        <f>+C131+C132+C133+C134</f>
        <v>0</v>
      </c>
    </row>
    <row r="131" spans="1:3" s="304" customFormat="1" ht="12" customHeight="1">
      <c r="A131" s="277" t="s">
        <v>93</v>
      </c>
      <c r="B131" s="326" t="s">
        <v>408</v>
      </c>
      <c r="C131" s="320"/>
    </row>
    <row r="132" spans="1:3" s="304" customFormat="1" ht="12" customHeight="1">
      <c r="A132" s="277" t="s">
        <v>94</v>
      </c>
      <c r="B132" s="326" t="s">
        <v>409</v>
      </c>
      <c r="C132" s="320"/>
    </row>
    <row r="133" spans="1:3" s="304" customFormat="1" ht="12" customHeight="1">
      <c r="A133" s="277" t="s">
        <v>312</v>
      </c>
      <c r="B133" s="326" t="s">
        <v>410</v>
      </c>
      <c r="C133" s="320"/>
    </row>
    <row r="134" spans="1:3" s="304" customFormat="1" ht="12" customHeight="1" thickBot="1">
      <c r="A134" s="313" t="s">
        <v>314</v>
      </c>
      <c r="B134" s="327" t="s">
        <v>411</v>
      </c>
      <c r="C134" s="320"/>
    </row>
    <row r="135" spans="1:3" s="304" customFormat="1" ht="12" customHeight="1" thickBot="1">
      <c r="A135" s="273" t="s">
        <v>24</v>
      </c>
      <c r="B135" s="325" t="s">
        <v>412</v>
      </c>
      <c r="C135" s="287">
        <f>+C136+C137+C138+C139</f>
        <v>0</v>
      </c>
    </row>
    <row r="136" spans="1:3" s="304" customFormat="1" ht="12" customHeight="1">
      <c r="A136" s="277" t="s">
        <v>95</v>
      </c>
      <c r="B136" s="326" t="s">
        <v>413</v>
      </c>
      <c r="C136" s="320"/>
    </row>
    <row r="137" spans="1:3" s="304" customFormat="1" ht="12" customHeight="1">
      <c r="A137" s="277" t="s">
        <v>96</v>
      </c>
      <c r="B137" s="326" t="s">
        <v>414</v>
      </c>
      <c r="C137" s="320"/>
    </row>
    <row r="138" spans="1:3" s="304" customFormat="1" ht="12" customHeight="1">
      <c r="A138" s="277" t="s">
        <v>321</v>
      </c>
      <c r="B138" s="326" t="s">
        <v>415</v>
      </c>
      <c r="C138" s="320"/>
    </row>
    <row r="139" spans="1:3" s="304" customFormat="1" ht="12" customHeight="1" thickBot="1">
      <c r="A139" s="313" t="s">
        <v>323</v>
      </c>
      <c r="B139" s="327" t="s">
        <v>416</v>
      </c>
      <c r="C139" s="320"/>
    </row>
    <row r="140" spans="1:3" s="304" customFormat="1" ht="12" customHeight="1" thickBot="1">
      <c r="A140" s="273" t="s">
        <v>25</v>
      </c>
      <c r="B140" s="325" t="s">
        <v>417</v>
      </c>
      <c r="C140" s="328">
        <f>+C141+C142+C143+C144</f>
        <v>0</v>
      </c>
    </row>
    <row r="141" spans="1:3" s="304" customFormat="1" ht="12" customHeight="1">
      <c r="A141" s="277" t="s">
        <v>180</v>
      </c>
      <c r="B141" s="326" t="s">
        <v>418</v>
      </c>
      <c r="C141" s="320"/>
    </row>
    <row r="142" spans="1:3" s="304" customFormat="1" ht="12" customHeight="1">
      <c r="A142" s="277" t="s">
        <v>181</v>
      </c>
      <c r="B142" s="326" t="s">
        <v>419</v>
      </c>
      <c r="C142" s="320"/>
    </row>
    <row r="143" spans="1:3" s="304" customFormat="1" ht="12" customHeight="1">
      <c r="A143" s="277" t="s">
        <v>229</v>
      </c>
      <c r="B143" s="326" t="s">
        <v>420</v>
      </c>
      <c r="C143" s="320"/>
    </row>
    <row r="144" spans="1:3" s="304" customFormat="1" ht="12" customHeight="1" thickBot="1">
      <c r="A144" s="277" t="s">
        <v>329</v>
      </c>
      <c r="B144" s="326" t="s">
        <v>421</v>
      </c>
      <c r="C144" s="320"/>
    </row>
    <row r="145" spans="1:9" s="304" customFormat="1" ht="15" customHeight="1" thickBot="1">
      <c r="A145" s="273" t="s">
        <v>26</v>
      </c>
      <c r="B145" s="325" t="s">
        <v>422</v>
      </c>
      <c r="C145" s="227">
        <f>+C126+C130+C135+C140</f>
        <v>0</v>
      </c>
      <c r="F145" s="329"/>
      <c r="G145" s="330"/>
      <c r="H145" s="330"/>
      <c r="I145" s="330"/>
    </row>
    <row r="146" spans="1:9" s="276" customFormat="1" ht="12.95" customHeight="1" thickBot="1">
      <c r="A146" s="331" t="s">
        <v>27</v>
      </c>
      <c r="B146" s="202" t="s">
        <v>423</v>
      </c>
      <c r="C146" s="227">
        <f>+C125+C145</f>
        <v>167133</v>
      </c>
    </row>
    <row r="147" spans="1:9" ht="7.5" customHeight="1"/>
    <row r="148" spans="1:9">
      <c r="A148" s="565" t="s">
        <v>424</v>
      </c>
      <c r="B148" s="565"/>
      <c r="C148" s="565"/>
    </row>
    <row r="149" spans="1:9" ht="15" customHeight="1" thickBot="1">
      <c r="A149" s="558" t="s">
        <v>153</v>
      </c>
      <c r="B149" s="558"/>
      <c r="C149" s="184" t="s">
        <v>228</v>
      </c>
    </row>
    <row r="150" spans="1:9" ht="13.5" customHeight="1" thickBot="1">
      <c r="A150" s="6">
        <v>1</v>
      </c>
      <c r="B150" s="11" t="s">
        <v>425</v>
      </c>
      <c r="C150" s="182">
        <f>+C62-C125</f>
        <v>2870</v>
      </c>
      <c r="D150" s="228"/>
    </row>
    <row r="151" spans="1:9" ht="27.75" customHeight="1" thickBot="1">
      <c r="A151" s="6" t="s">
        <v>19</v>
      </c>
      <c r="B151" s="11" t="s">
        <v>426</v>
      </c>
      <c r="C151" s="182">
        <f>+C85-C145</f>
        <v>0</v>
      </c>
    </row>
  </sheetData>
  <mergeCells count="8">
    <mergeCell ref="A88:C88"/>
    <mergeCell ref="A89:B89"/>
    <mergeCell ref="A148:C148"/>
    <mergeCell ref="A149:B149"/>
    <mergeCell ref="A1:C1"/>
    <mergeCell ref="A2:F2"/>
    <mergeCell ref="A3:C3"/>
    <mergeCell ref="A4:B4"/>
  </mergeCells>
  <phoneticPr fontId="29" type="noConversion"/>
  <pageMargins left="0.78740157480314965" right="0.78740157480314965" top="0.98425196850393704" bottom="0.98425196850393704" header="0.51181102362204722" footer="0.51181102362204722"/>
  <pageSetup paperSize="9" scale="65" fitToWidth="3" fitToHeight="2" orientation="portrait" r:id="rId1"/>
  <headerFooter alignWithMargins="0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zoomScaleNormal="100" workbookViewId="0">
      <selection sqref="A1:C1"/>
    </sheetView>
  </sheetViews>
  <sheetFormatPr defaultRowHeight="15.75"/>
  <cols>
    <col min="1" max="1" width="9.5" style="203" customWidth="1"/>
    <col min="2" max="2" width="91.6640625" style="203" customWidth="1"/>
    <col min="3" max="3" width="22.83203125" style="204" customWidth="1"/>
    <col min="4" max="4" width="9" style="220" customWidth="1"/>
    <col min="5" max="16384" width="9.33203125" style="220"/>
  </cols>
  <sheetData>
    <row r="1" spans="1:6">
      <c r="A1" s="561" t="s">
        <v>588</v>
      </c>
      <c r="B1" s="562"/>
      <c r="C1" s="562"/>
      <c r="D1" s="217"/>
      <c r="E1" s="217"/>
      <c r="F1" s="217"/>
    </row>
    <row r="2" spans="1:6">
      <c r="A2" s="559" t="s">
        <v>545</v>
      </c>
      <c r="B2" s="560"/>
      <c r="C2" s="560"/>
      <c r="D2" s="560"/>
      <c r="E2" s="560"/>
      <c r="F2" s="560"/>
    </row>
    <row r="3" spans="1:6" ht="15.95" customHeight="1">
      <c r="A3" s="563" t="s">
        <v>15</v>
      </c>
      <c r="B3" s="563"/>
      <c r="C3" s="563"/>
    </row>
    <row r="4" spans="1:6" ht="15.95" customHeight="1" thickBot="1">
      <c r="A4" s="558" t="s">
        <v>151</v>
      </c>
      <c r="B4" s="558"/>
      <c r="C4" s="184" t="s">
        <v>228</v>
      </c>
    </row>
    <row r="5" spans="1:6" ht="38.1" customHeight="1" thickBot="1">
      <c r="A5" s="7" t="s">
        <v>70</v>
      </c>
      <c r="B5" s="8" t="s">
        <v>17</v>
      </c>
      <c r="C5" s="21" t="s">
        <v>427</v>
      </c>
    </row>
    <row r="6" spans="1:6" s="224" customFormat="1" ht="12" customHeight="1" thickBot="1">
      <c r="A6" s="221">
        <v>1</v>
      </c>
      <c r="B6" s="222">
        <v>2</v>
      </c>
      <c r="C6" s="223">
        <v>3</v>
      </c>
    </row>
    <row r="7" spans="1:6" s="276" customFormat="1" ht="12" customHeight="1" thickBot="1">
      <c r="A7" s="273" t="s">
        <v>18</v>
      </c>
      <c r="B7" s="274" t="s">
        <v>262</v>
      </c>
      <c r="C7" s="275">
        <f>+C8+C9+C10+C11+C12+C13</f>
        <v>0</v>
      </c>
    </row>
    <row r="8" spans="1:6" s="276" customFormat="1" ht="12" customHeight="1">
      <c r="A8" s="277" t="s">
        <v>97</v>
      </c>
      <c r="B8" s="278" t="s">
        <v>263</v>
      </c>
      <c r="C8" s="279"/>
    </row>
    <row r="9" spans="1:6" s="276" customFormat="1" ht="12" customHeight="1">
      <c r="A9" s="280" t="s">
        <v>98</v>
      </c>
      <c r="B9" s="281" t="s">
        <v>264</v>
      </c>
      <c r="C9" s="282"/>
    </row>
    <row r="10" spans="1:6" s="276" customFormat="1" ht="12" customHeight="1">
      <c r="A10" s="280" t="s">
        <v>99</v>
      </c>
      <c r="B10" s="281" t="s">
        <v>265</v>
      </c>
      <c r="C10" s="282"/>
    </row>
    <row r="11" spans="1:6" s="276" customFormat="1" ht="12" customHeight="1">
      <c r="A11" s="280" t="s">
        <v>100</v>
      </c>
      <c r="B11" s="281" t="s">
        <v>266</v>
      </c>
      <c r="C11" s="282"/>
    </row>
    <row r="12" spans="1:6" s="276" customFormat="1" ht="12" customHeight="1">
      <c r="A12" s="280" t="s">
        <v>148</v>
      </c>
      <c r="B12" s="281" t="s">
        <v>267</v>
      </c>
      <c r="C12" s="282"/>
    </row>
    <row r="13" spans="1:6" s="276" customFormat="1" ht="12" customHeight="1" thickBot="1">
      <c r="A13" s="283" t="s">
        <v>101</v>
      </c>
      <c r="B13" s="284" t="s">
        <v>268</v>
      </c>
      <c r="C13" s="282"/>
    </row>
    <row r="14" spans="1:6" s="276" customFormat="1" ht="12" customHeight="1" thickBot="1">
      <c r="A14" s="273" t="s">
        <v>19</v>
      </c>
      <c r="B14" s="285" t="s">
        <v>269</v>
      </c>
      <c r="C14" s="275">
        <f>+C15+C16+C17+C18+C19</f>
        <v>0</v>
      </c>
    </row>
    <row r="15" spans="1:6" s="276" customFormat="1" ht="12" customHeight="1">
      <c r="A15" s="277" t="s">
        <v>103</v>
      </c>
      <c r="B15" s="278" t="s">
        <v>270</v>
      </c>
      <c r="C15" s="279"/>
    </row>
    <row r="16" spans="1:6" s="276" customFormat="1" ht="12" customHeight="1">
      <c r="A16" s="280" t="s">
        <v>104</v>
      </c>
      <c r="B16" s="281" t="s">
        <v>271</v>
      </c>
      <c r="C16" s="282"/>
    </row>
    <row r="17" spans="1:3" s="276" customFormat="1" ht="12" customHeight="1">
      <c r="A17" s="280" t="s">
        <v>105</v>
      </c>
      <c r="B17" s="281" t="s">
        <v>272</v>
      </c>
      <c r="C17" s="282"/>
    </row>
    <row r="18" spans="1:3" s="276" customFormat="1" ht="12" customHeight="1">
      <c r="A18" s="280" t="s">
        <v>106</v>
      </c>
      <c r="B18" s="281" t="s">
        <v>273</v>
      </c>
      <c r="C18" s="282"/>
    </row>
    <row r="19" spans="1:3" s="276" customFormat="1" ht="12" customHeight="1">
      <c r="A19" s="280" t="s">
        <v>107</v>
      </c>
      <c r="B19" s="281" t="s">
        <v>274</v>
      </c>
      <c r="C19" s="282"/>
    </row>
    <row r="20" spans="1:3" s="276" customFormat="1" ht="12" customHeight="1" thickBot="1">
      <c r="A20" s="283" t="s">
        <v>116</v>
      </c>
      <c r="B20" s="284" t="s">
        <v>275</v>
      </c>
      <c r="C20" s="286"/>
    </row>
    <row r="21" spans="1:3" s="276" customFormat="1" ht="12" customHeight="1" thickBot="1">
      <c r="A21" s="273" t="s">
        <v>20</v>
      </c>
      <c r="B21" s="274" t="s">
        <v>276</v>
      </c>
      <c r="C21" s="275">
        <f>+C22+C23+C24+C25+C26</f>
        <v>0</v>
      </c>
    </row>
    <row r="22" spans="1:3" s="276" customFormat="1" ht="12" customHeight="1">
      <c r="A22" s="277" t="s">
        <v>86</v>
      </c>
      <c r="B22" s="278" t="s">
        <v>277</v>
      </c>
      <c r="C22" s="279"/>
    </row>
    <row r="23" spans="1:3" s="276" customFormat="1" ht="12" customHeight="1">
      <c r="A23" s="280" t="s">
        <v>87</v>
      </c>
      <c r="B23" s="281" t="s">
        <v>278</v>
      </c>
      <c r="C23" s="282"/>
    </row>
    <row r="24" spans="1:3" s="276" customFormat="1" ht="12" customHeight="1">
      <c r="A24" s="280" t="s">
        <v>88</v>
      </c>
      <c r="B24" s="281" t="s">
        <v>279</v>
      </c>
      <c r="C24" s="282"/>
    </row>
    <row r="25" spans="1:3" s="276" customFormat="1" ht="12" customHeight="1">
      <c r="A25" s="280" t="s">
        <v>89</v>
      </c>
      <c r="B25" s="281" t="s">
        <v>280</v>
      </c>
      <c r="C25" s="282"/>
    </row>
    <row r="26" spans="1:3" s="276" customFormat="1" ht="12" customHeight="1">
      <c r="A26" s="280" t="s">
        <v>170</v>
      </c>
      <c r="B26" s="281" t="s">
        <v>281</v>
      </c>
      <c r="C26" s="282"/>
    </row>
    <row r="27" spans="1:3" s="276" customFormat="1" ht="12" customHeight="1" thickBot="1">
      <c r="A27" s="283" t="s">
        <v>171</v>
      </c>
      <c r="B27" s="284" t="s">
        <v>282</v>
      </c>
      <c r="C27" s="286"/>
    </row>
    <row r="28" spans="1:3" s="276" customFormat="1" ht="12" customHeight="1" thickBot="1">
      <c r="A28" s="273" t="s">
        <v>172</v>
      </c>
      <c r="B28" s="274" t="s">
        <v>283</v>
      </c>
      <c r="C28" s="287">
        <f>+C29+C32+C33+C34</f>
        <v>0</v>
      </c>
    </row>
    <row r="29" spans="1:3" s="276" customFormat="1" ht="12" customHeight="1">
      <c r="A29" s="277" t="s">
        <v>284</v>
      </c>
      <c r="B29" s="278" t="s">
        <v>285</v>
      </c>
      <c r="C29" s="288"/>
    </row>
    <row r="30" spans="1:3" s="276" customFormat="1" ht="12" customHeight="1">
      <c r="A30" s="280" t="s">
        <v>286</v>
      </c>
      <c r="B30" s="281" t="s">
        <v>287</v>
      </c>
      <c r="C30" s="282"/>
    </row>
    <row r="31" spans="1:3" s="276" customFormat="1" ht="12" customHeight="1">
      <c r="A31" s="280" t="s">
        <v>288</v>
      </c>
      <c r="B31" s="281" t="s">
        <v>289</v>
      </c>
      <c r="C31" s="282"/>
    </row>
    <row r="32" spans="1:3" s="276" customFormat="1" ht="12" customHeight="1">
      <c r="A32" s="280" t="s">
        <v>290</v>
      </c>
      <c r="B32" s="281" t="s">
        <v>291</v>
      </c>
      <c r="C32" s="282"/>
    </row>
    <row r="33" spans="1:3" s="276" customFormat="1" ht="12" customHeight="1">
      <c r="A33" s="280" t="s">
        <v>292</v>
      </c>
      <c r="B33" s="281" t="s">
        <v>293</v>
      </c>
      <c r="C33" s="282"/>
    </row>
    <row r="34" spans="1:3" s="276" customFormat="1" ht="12" customHeight="1" thickBot="1">
      <c r="A34" s="283" t="s">
        <v>294</v>
      </c>
      <c r="B34" s="284" t="s">
        <v>295</v>
      </c>
      <c r="C34" s="286"/>
    </row>
    <row r="35" spans="1:3" s="276" customFormat="1" ht="12" customHeight="1" thickBot="1">
      <c r="A35" s="273" t="s">
        <v>22</v>
      </c>
      <c r="B35" s="274" t="s">
        <v>296</v>
      </c>
      <c r="C35" s="275">
        <f>C37+C38+C39+C40+C41</f>
        <v>10312</v>
      </c>
    </row>
    <row r="36" spans="1:3" s="276" customFormat="1" ht="12" customHeight="1">
      <c r="A36" s="277" t="s">
        <v>90</v>
      </c>
      <c r="B36" s="278" t="s">
        <v>297</v>
      </c>
      <c r="C36" s="279"/>
    </row>
    <row r="37" spans="1:3" s="276" customFormat="1" ht="12" customHeight="1">
      <c r="A37" s="280" t="s">
        <v>91</v>
      </c>
      <c r="B37" s="281" t="s">
        <v>298</v>
      </c>
      <c r="C37" s="282">
        <v>573</v>
      </c>
    </row>
    <row r="38" spans="1:3" s="276" customFormat="1" ht="12" customHeight="1">
      <c r="A38" s="280" t="s">
        <v>92</v>
      </c>
      <c r="B38" s="281" t="s">
        <v>299</v>
      </c>
      <c r="C38" s="282">
        <v>1100</v>
      </c>
    </row>
    <row r="39" spans="1:3" s="276" customFormat="1" ht="12" customHeight="1">
      <c r="A39" s="280" t="s">
        <v>174</v>
      </c>
      <c r="B39" s="281" t="s">
        <v>300</v>
      </c>
      <c r="C39" s="282">
        <v>3716</v>
      </c>
    </row>
    <row r="40" spans="1:3" s="276" customFormat="1" ht="12" customHeight="1">
      <c r="A40" s="280" t="s">
        <v>175</v>
      </c>
      <c r="B40" s="281" t="s">
        <v>301</v>
      </c>
      <c r="C40" s="282">
        <v>3521</v>
      </c>
    </row>
    <row r="41" spans="1:3" s="276" customFormat="1" ht="12" customHeight="1">
      <c r="A41" s="280" t="s">
        <v>176</v>
      </c>
      <c r="B41" s="281" t="s">
        <v>302</v>
      </c>
      <c r="C41" s="282">
        <v>1402</v>
      </c>
    </row>
    <row r="42" spans="1:3" s="276" customFormat="1" ht="12" customHeight="1">
      <c r="A42" s="280" t="s">
        <v>177</v>
      </c>
      <c r="B42" s="281" t="s">
        <v>303</v>
      </c>
      <c r="C42" s="282"/>
    </row>
    <row r="43" spans="1:3" s="276" customFormat="1" ht="12" customHeight="1">
      <c r="A43" s="280" t="s">
        <v>178</v>
      </c>
      <c r="B43" s="281" t="s">
        <v>304</v>
      </c>
      <c r="C43" s="282"/>
    </row>
    <row r="44" spans="1:3" s="276" customFormat="1" ht="12" customHeight="1">
      <c r="A44" s="280" t="s">
        <v>305</v>
      </c>
      <c r="B44" s="281" t="s">
        <v>306</v>
      </c>
      <c r="C44" s="289"/>
    </row>
    <row r="45" spans="1:3" s="276" customFormat="1" ht="12" customHeight="1" thickBot="1">
      <c r="A45" s="283" t="s">
        <v>307</v>
      </c>
      <c r="B45" s="284" t="s">
        <v>308</v>
      </c>
      <c r="C45" s="290"/>
    </row>
    <row r="46" spans="1:3" s="276" customFormat="1" ht="12" customHeight="1" thickBot="1">
      <c r="A46" s="273" t="s">
        <v>23</v>
      </c>
      <c r="B46" s="274" t="s">
        <v>309</v>
      </c>
      <c r="C46" s="275">
        <f>SUM(C47:C51)</f>
        <v>0</v>
      </c>
    </row>
    <row r="47" spans="1:3" s="276" customFormat="1" ht="12" customHeight="1">
      <c r="A47" s="277" t="s">
        <v>93</v>
      </c>
      <c r="B47" s="278" t="s">
        <v>310</v>
      </c>
      <c r="C47" s="291"/>
    </row>
    <row r="48" spans="1:3" s="276" customFormat="1" ht="12" customHeight="1">
      <c r="A48" s="280" t="s">
        <v>94</v>
      </c>
      <c r="B48" s="281" t="s">
        <v>311</v>
      </c>
      <c r="C48" s="289"/>
    </row>
    <row r="49" spans="1:3" s="276" customFormat="1" ht="12" customHeight="1">
      <c r="A49" s="280" t="s">
        <v>312</v>
      </c>
      <c r="B49" s="281" t="s">
        <v>313</v>
      </c>
      <c r="C49" s="289"/>
    </row>
    <row r="50" spans="1:3" s="276" customFormat="1" ht="12" customHeight="1">
      <c r="A50" s="280" t="s">
        <v>314</v>
      </c>
      <c r="B50" s="281" t="s">
        <v>315</v>
      </c>
      <c r="C50" s="289"/>
    </row>
    <row r="51" spans="1:3" s="276" customFormat="1" ht="12" customHeight="1" thickBot="1">
      <c r="A51" s="283" t="s">
        <v>316</v>
      </c>
      <c r="B51" s="284" t="s">
        <v>317</v>
      </c>
      <c r="C51" s="290"/>
    </row>
    <row r="52" spans="1:3" s="276" customFormat="1" ht="12" customHeight="1" thickBot="1">
      <c r="A52" s="273" t="s">
        <v>179</v>
      </c>
      <c r="B52" s="274" t="s">
        <v>318</v>
      </c>
      <c r="C52" s="275">
        <f>SUM(C53:C55)</f>
        <v>0</v>
      </c>
    </row>
    <row r="53" spans="1:3" s="276" customFormat="1" ht="12" customHeight="1">
      <c r="A53" s="277" t="s">
        <v>95</v>
      </c>
      <c r="B53" s="278" t="s">
        <v>319</v>
      </c>
      <c r="C53" s="279"/>
    </row>
    <row r="54" spans="1:3" s="276" customFormat="1" ht="12" customHeight="1">
      <c r="A54" s="280" t="s">
        <v>96</v>
      </c>
      <c r="B54" s="281" t="s">
        <v>320</v>
      </c>
      <c r="C54" s="282"/>
    </row>
    <row r="55" spans="1:3" s="276" customFormat="1" ht="12" customHeight="1">
      <c r="A55" s="280" t="s">
        <v>321</v>
      </c>
      <c r="B55" s="281" t="s">
        <v>322</v>
      </c>
      <c r="C55" s="282"/>
    </row>
    <row r="56" spans="1:3" s="276" customFormat="1" ht="12" customHeight="1" thickBot="1">
      <c r="A56" s="283" t="s">
        <v>323</v>
      </c>
      <c r="B56" s="284" t="s">
        <v>324</v>
      </c>
      <c r="C56" s="286"/>
    </row>
    <row r="57" spans="1:3" s="276" customFormat="1" ht="12" customHeight="1" thickBot="1">
      <c r="A57" s="273" t="s">
        <v>25</v>
      </c>
      <c r="B57" s="285" t="s">
        <v>325</v>
      </c>
      <c r="C57" s="275">
        <f>SUM(C58:C60)</f>
        <v>0</v>
      </c>
    </row>
    <row r="58" spans="1:3" s="276" customFormat="1" ht="12" customHeight="1">
      <c r="A58" s="277" t="s">
        <v>180</v>
      </c>
      <c r="B58" s="278" t="s">
        <v>326</v>
      </c>
      <c r="C58" s="289"/>
    </row>
    <row r="59" spans="1:3" s="276" customFormat="1" ht="12" customHeight="1">
      <c r="A59" s="280" t="s">
        <v>181</v>
      </c>
      <c r="B59" s="281" t="s">
        <v>327</v>
      </c>
      <c r="C59" s="289"/>
    </row>
    <row r="60" spans="1:3" s="276" customFormat="1" ht="12" customHeight="1">
      <c r="A60" s="280" t="s">
        <v>229</v>
      </c>
      <c r="B60" s="281" t="s">
        <v>328</v>
      </c>
      <c r="C60" s="289"/>
    </row>
    <row r="61" spans="1:3" s="276" customFormat="1" ht="12" customHeight="1" thickBot="1">
      <c r="A61" s="283" t="s">
        <v>329</v>
      </c>
      <c r="B61" s="284" t="s">
        <v>330</v>
      </c>
      <c r="C61" s="289"/>
    </row>
    <row r="62" spans="1:3" s="276" customFormat="1" ht="12" customHeight="1" thickBot="1">
      <c r="A62" s="273" t="s">
        <v>26</v>
      </c>
      <c r="B62" s="274" t="s">
        <v>331</v>
      </c>
      <c r="C62" s="287">
        <f>+C7+C14+C21+C28+C35+C46+C52+C57</f>
        <v>10312</v>
      </c>
    </row>
    <row r="63" spans="1:3" s="276" customFormat="1" ht="12" customHeight="1" thickBot="1">
      <c r="A63" s="292" t="s">
        <v>332</v>
      </c>
      <c r="B63" s="285" t="s">
        <v>333</v>
      </c>
      <c r="C63" s="275">
        <f>SUM(C64:C66)</f>
        <v>0</v>
      </c>
    </row>
    <row r="64" spans="1:3" s="276" customFormat="1" ht="12" customHeight="1">
      <c r="A64" s="277" t="s">
        <v>334</v>
      </c>
      <c r="B64" s="278" t="s">
        <v>335</v>
      </c>
      <c r="C64" s="289"/>
    </row>
    <row r="65" spans="1:3" s="276" customFormat="1" ht="12" customHeight="1">
      <c r="A65" s="280" t="s">
        <v>336</v>
      </c>
      <c r="B65" s="281" t="s">
        <v>337</v>
      </c>
      <c r="C65" s="289"/>
    </row>
    <row r="66" spans="1:3" s="276" customFormat="1" ht="12" customHeight="1" thickBot="1">
      <c r="A66" s="283" t="s">
        <v>338</v>
      </c>
      <c r="B66" s="293" t="s">
        <v>339</v>
      </c>
      <c r="C66" s="289"/>
    </row>
    <row r="67" spans="1:3" s="276" customFormat="1" ht="12" customHeight="1" thickBot="1">
      <c r="A67" s="292" t="s">
        <v>340</v>
      </c>
      <c r="B67" s="285" t="s">
        <v>341</v>
      </c>
      <c r="C67" s="275">
        <f>SUM(C68:C71)</f>
        <v>0</v>
      </c>
    </row>
    <row r="68" spans="1:3" s="276" customFormat="1" ht="12" customHeight="1">
      <c r="A68" s="277" t="s">
        <v>149</v>
      </c>
      <c r="B68" s="278" t="s">
        <v>342</v>
      </c>
      <c r="C68" s="289"/>
    </row>
    <row r="69" spans="1:3" s="276" customFormat="1" ht="12" customHeight="1">
      <c r="A69" s="280" t="s">
        <v>150</v>
      </c>
      <c r="B69" s="281" t="s">
        <v>343</v>
      </c>
      <c r="C69" s="289"/>
    </row>
    <row r="70" spans="1:3" s="276" customFormat="1" ht="12" customHeight="1">
      <c r="A70" s="280" t="s">
        <v>344</v>
      </c>
      <c r="B70" s="281" t="s">
        <v>345</v>
      </c>
      <c r="C70" s="289"/>
    </row>
    <row r="71" spans="1:3" s="276" customFormat="1" ht="12" customHeight="1" thickBot="1">
      <c r="A71" s="283" t="s">
        <v>346</v>
      </c>
      <c r="B71" s="284" t="s">
        <v>347</v>
      </c>
      <c r="C71" s="289"/>
    </row>
    <row r="72" spans="1:3" s="276" customFormat="1" ht="12" customHeight="1" thickBot="1">
      <c r="A72" s="292" t="s">
        <v>348</v>
      </c>
      <c r="B72" s="285" t="s">
        <v>349</v>
      </c>
      <c r="C72" s="275">
        <f>SUM(C73:C74)</f>
        <v>0</v>
      </c>
    </row>
    <row r="73" spans="1:3" s="276" customFormat="1" ht="12" customHeight="1">
      <c r="A73" s="277" t="s">
        <v>350</v>
      </c>
      <c r="B73" s="278" t="s">
        <v>351</v>
      </c>
      <c r="C73" s="289"/>
    </row>
    <row r="74" spans="1:3" s="276" customFormat="1" ht="12" customHeight="1" thickBot="1">
      <c r="A74" s="283" t="s">
        <v>352</v>
      </c>
      <c r="B74" s="284" t="s">
        <v>353</v>
      </c>
      <c r="C74" s="289"/>
    </row>
    <row r="75" spans="1:3" s="276" customFormat="1" ht="12" customHeight="1" thickBot="1">
      <c r="A75" s="292" t="s">
        <v>354</v>
      </c>
      <c r="B75" s="285" t="s">
        <v>355</v>
      </c>
      <c r="C75" s="275">
        <f>SUM(C76:C78)</f>
        <v>0</v>
      </c>
    </row>
    <row r="76" spans="1:3" s="276" customFormat="1" ht="12" customHeight="1">
      <c r="A76" s="277" t="s">
        <v>356</v>
      </c>
      <c r="B76" s="278" t="s">
        <v>357</v>
      </c>
      <c r="C76" s="289"/>
    </row>
    <row r="77" spans="1:3" s="276" customFormat="1" ht="12" customHeight="1">
      <c r="A77" s="280" t="s">
        <v>358</v>
      </c>
      <c r="B77" s="281" t="s">
        <v>359</v>
      </c>
      <c r="C77" s="289"/>
    </row>
    <row r="78" spans="1:3" s="276" customFormat="1" ht="12" customHeight="1" thickBot="1">
      <c r="A78" s="283" t="s">
        <v>360</v>
      </c>
      <c r="B78" s="284" t="s">
        <v>361</v>
      </c>
      <c r="C78" s="289"/>
    </row>
    <row r="79" spans="1:3" s="276" customFormat="1" ht="12" customHeight="1" thickBot="1">
      <c r="A79" s="292" t="s">
        <v>362</v>
      </c>
      <c r="B79" s="285" t="s">
        <v>363</v>
      </c>
      <c r="C79" s="275">
        <f>SUM(C80:C83)</f>
        <v>0</v>
      </c>
    </row>
    <row r="80" spans="1:3" s="276" customFormat="1" ht="12" customHeight="1">
      <c r="A80" s="294" t="s">
        <v>364</v>
      </c>
      <c r="B80" s="278" t="s">
        <v>365</v>
      </c>
      <c r="C80" s="289"/>
    </row>
    <row r="81" spans="1:3" s="276" customFormat="1" ht="12" customHeight="1">
      <c r="A81" s="295" t="s">
        <v>366</v>
      </c>
      <c r="B81" s="281" t="s">
        <v>367</v>
      </c>
      <c r="C81" s="289"/>
    </row>
    <row r="82" spans="1:3" s="276" customFormat="1" ht="12" customHeight="1">
      <c r="A82" s="295" t="s">
        <v>368</v>
      </c>
      <c r="B82" s="281" t="s">
        <v>369</v>
      </c>
      <c r="C82" s="289"/>
    </row>
    <row r="83" spans="1:3" s="276" customFormat="1" ht="12" customHeight="1" thickBot="1">
      <c r="A83" s="296" t="s">
        <v>370</v>
      </c>
      <c r="B83" s="284" t="s">
        <v>371</v>
      </c>
      <c r="C83" s="289"/>
    </row>
    <row r="84" spans="1:3" s="276" customFormat="1" ht="13.5" customHeight="1" thickBot="1">
      <c r="A84" s="292" t="s">
        <v>372</v>
      </c>
      <c r="B84" s="285" t="s">
        <v>373</v>
      </c>
      <c r="C84" s="297"/>
    </row>
    <row r="85" spans="1:3" s="276" customFormat="1" ht="15.75" customHeight="1" thickBot="1">
      <c r="A85" s="292" t="s">
        <v>374</v>
      </c>
      <c r="B85" s="298" t="s">
        <v>375</v>
      </c>
      <c r="C85" s="287">
        <f>+C63+C67+C72+C75+C79+C84</f>
        <v>0</v>
      </c>
    </row>
    <row r="86" spans="1:3" s="276" customFormat="1" ht="16.5" customHeight="1" thickBot="1">
      <c r="A86" s="299" t="s">
        <v>376</v>
      </c>
      <c r="B86" s="300" t="s">
        <v>377</v>
      </c>
      <c r="C86" s="287">
        <f>+C62+C85</f>
        <v>10312</v>
      </c>
    </row>
    <row r="87" spans="1:3" s="225" customFormat="1" ht="83.25" customHeight="1">
      <c r="A87" s="4"/>
      <c r="B87" s="5"/>
      <c r="C87" s="183"/>
    </row>
    <row r="88" spans="1:3" ht="16.5" customHeight="1">
      <c r="A88" s="563" t="s">
        <v>47</v>
      </c>
      <c r="B88" s="563"/>
      <c r="C88" s="563"/>
    </row>
    <row r="89" spans="1:3" s="226" customFormat="1" ht="16.5" customHeight="1" thickBot="1">
      <c r="A89" s="564" t="s">
        <v>152</v>
      </c>
      <c r="B89" s="564"/>
      <c r="C89" s="218" t="s">
        <v>228</v>
      </c>
    </row>
    <row r="90" spans="1:3" ht="38.1" customHeight="1" thickBot="1">
      <c r="A90" s="7" t="s">
        <v>70</v>
      </c>
      <c r="B90" s="8" t="s">
        <v>48</v>
      </c>
      <c r="C90" s="21" t="s">
        <v>258</v>
      </c>
    </row>
    <row r="91" spans="1:3" s="276" customFormat="1" ht="12" customHeight="1" thickBot="1">
      <c r="A91" s="7">
        <v>1</v>
      </c>
      <c r="B91" s="8">
        <v>2</v>
      </c>
      <c r="C91" s="21">
        <v>3</v>
      </c>
    </row>
    <row r="92" spans="1:3" s="304" customFormat="1" ht="12" customHeight="1" thickBot="1">
      <c r="A92" s="301" t="s">
        <v>18</v>
      </c>
      <c r="B92" s="302" t="s">
        <v>562</v>
      </c>
      <c r="C92" s="303">
        <f>C93+C94+C95+C97</f>
        <v>12581</v>
      </c>
    </row>
    <row r="93" spans="1:3" s="304" customFormat="1" ht="12" customHeight="1">
      <c r="A93" s="305" t="s">
        <v>97</v>
      </c>
      <c r="B93" s="306" t="s">
        <v>49</v>
      </c>
      <c r="C93" s="307">
        <v>1997</v>
      </c>
    </row>
    <row r="94" spans="1:3" s="304" customFormat="1" ht="12" customHeight="1">
      <c r="A94" s="280" t="s">
        <v>98</v>
      </c>
      <c r="B94" s="308" t="s">
        <v>182</v>
      </c>
      <c r="C94" s="282">
        <v>595</v>
      </c>
    </row>
    <row r="95" spans="1:3" s="304" customFormat="1" ht="12" customHeight="1">
      <c r="A95" s="280" t="s">
        <v>99</v>
      </c>
      <c r="B95" s="308" t="s">
        <v>140</v>
      </c>
      <c r="C95" s="286">
        <v>7889</v>
      </c>
    </row>
    <row r="96" spans="1:3" s="304" customFormat="1" ht="12" customHeight="1">
      <c r="A96" s="280" t="s">
        <v>100</v>
      </c>
      <c r="B96" s="309" t="s">
        <v>183</v>
      </c>
      <c r="C96" s="286"/>
    </row>
    <row r="97" spans="1:3" s="304" customFormat="1" ht="12" customHeight="1">
      <c r="A97" s="280" t="s">
        <v>111</v>
      </c>
      <c r="B97" s="310" t="s">
        <v>184</v>
      </c>
      <c r="C97" s="286">
        <v>2100</v>
      </c>
    </row>
    <row r="98" spans="1:3" s="304" customFormat="1" ht="12" customHeight="1">
      <c r="A98" s="280" t="s">
        <v>101</v>
      </c>
      <c r="B98" s="308" t="s">
        <v>378</v>
      </c>
      <c r="C98" s="286"/>
    </row>
    <row r="99" spans="1:3" s="304" customFormat="1" ht="12" customHeight="1">
      <c r="A99" s="280" t="s">
        <v>102</v>
      </c>
      <c r="B99" s="311" t="s">
        <v>379</v>
      </c>
      <c r="C99" s="286"/>
    </row>
    <row r="100" spans="1:3" s="304" customFormat="1" ht="12" customHeight="1">
      <c r="A100" s="280" t="s">
        <v>112</v>
      </c>
      <c r="B100" s="312" t="s">
        <v>380</v>
      </c>
      <c r="C100" s="286"/>
    </row>
    <row r="101" spans="1:3" s="304" customFormat="1" ht="12" customHeight="1">
      <c r="A101" s="280" t="s">
        <v>113</v>
      </c>
      <c r="B101" s="312" t="s">
        <v>381</v>
      </c>
      <c r="C101" s="286"/>
    </row>
    <row r="102" spans="1:3" s="304" customFormat="1" ht="12" customHeight="1">
      <c r="A102" s="280" t="s">
        <v>114</v>
      </c>
      <c r="B102" s="311" t="s">
        <v>382</v>
      </c>
      <c r="C102" s="286"/>
    </row>
    <row r="103" spans="1:3" s="304" customFormat="1" ht="12" customHeight="1">
      <c r="A103" s="280" t="s">
        <v>115</v>
      </c>
      <c r="B103" s="311" t="s">
        <v>383</v>
      </c>
      <c r="C103" s="286"/>
    </row>
    <row r="104" spans="1:3" s="304" customFormat="1" ht="12" customHeight="1">
      <c r="A104" s="280" t="s">
        <v>117</v>
      </c>
      <c r="B104" s="312" t="s">
        <v>384</v>
      </c>
      <c r="C104" s="286"/>
    </row>
    <row r="105" spans="1:3" s="304" customFormat="1" ht="12" customHeight="1">
      <c r="A105" s="313" t="s">
        <v>185</v>
      </c>
      <c r="B105" s="314" t="s">
        <v>385</v>
      </c>
      <c r="C105" s="286"/>
    </row>
    <row r="106" spans="1:3" s="304" customFormat="1" ht="12" customHeight="1">
      <c r="A106" s="280" t="s">
        <v>386</v>
      </c>
      <c r="B106" s="314" t="s">
        <v>387</v>
      </c>
      <c r="C106" s="286"/>
    </row>
    <row r="107" spans="1:3" s="304" customFormat="1" ht="12" customHeight="1" thickBot="1">
      <c r="A107" s="315" t="s">
        <v>388</v>
      </c>
      <c r="B107" s="316" t="s">
        <v>389</v>
      </c>
      <c r="C107" s="317">
        <v>2100</v>
      </c>
    </row>
    <row r="108" spans="1:3" s="304" customFormat="1" ht="12" customHeight="1" thickBot="1">
      <c r="A108" s="273" t="s">
        <v>19</v>
      </c>
      <c r="B108" s="318" t="s">
        <v>563</v>
      </c>
      <c r="C108" s="275">
        <v>601</v>
      </c>
    </row>
    <row r="109" spans="1:3" s="304" customFormat="1" ht="12" customHeight="1">
      <c r="A109" s="277" t="s">
        <v>103</v>
      </c>
      <c r="B109" s="308" t="s">
        <v>227</v>
      </c>
      <c r="C109" s="279">
        <v>601</v>
      </c>
    </row>
    <row r="110" spans="1:3" s="304" customFormat="1" ht="12" customHeight="1">
      <c r="A110" s="277" t="s">
        <v>104</v>
      </c>
      <c r="B110" s="319" t="s">
        <v>390</v>
      </c>
      <c r="C110" s="279"/>
    </row>
    <row r="111" spans="1:3" s="304" customFormat="1" ht="12" customHeight="1">
      <c r="A111" s="277" t="s">
        <v>105</v>
      </c>
      <c r="B111" s="319" t="s">
        <v>186</v>
      </c>
      <c r="C111" s="282"/>
    </row>
    <row r="112" spans="1:3" s="304" customFormat="1" ht="12" customHeight="1">
      <c r="A112" s="277" t="s">
        <v>106</v>
      </c>
      <c r="B112" s="319" t="s">
        <v>391</v>
      </c>
      <c r="C112" s="320"/>
    </row>
    <row r="113" spans="1:3" s="304" customFormat="1" ht="12" customHeight="1">
      <c r="A113" s="277" t="s">
        <v>107</v>
      </c>
      <c r="B113" s="321" t="s">
        <v>230</v>
      </c>
      <c r="C113" s="320"/>
    </row>
    <row r="114" spans="1:3" s="304" customFormat="1" ht="12" customHeight="1">
      <c r="A114" s="277" t="s">
        <v>116</v>
      </c>
      <c r="B114" s="322" t="s">
        <v>392</v>
      </c>
      <c r="C114" s="320"/>
    </row>
    <row r="115" spans="1:3" s="304" customFormat="1" ht="12" customHeight="1">
      <c r="A115" s="277" t="s">
        <v>118</v>
      </c>
      <c r="B115" s="323" t="s">
        <v>393</v>
      </c>
      <c r="C115" s="320"/>
    </row>
    <row r="116" spans="1:3" s="304" customFormat="1" ht="12">
      <c r="A116" s="277" t="s">
        <v>187</v>
      </c>
      <c r="B116" s="312" t="s">
        <v>381</v>
      </c>
      <c r="C116" s="320"/>
    </row>
    <row r="117" spans="1:3" s="304" customFormat="1" ht="12" customHeight="1">
      <c r="A117" s="277" t="s">
        <v>188</v>
      </c>
      <c r="B117" s="312" t="s">
        <v>394</v>
      </c>
      <c r="C117" s="320"/>
    </row>
    <row r="118" spans="1:3" s="304" customFormat="1" ht="12" customHeight="1">
      <c r="A118" s="277" t="s">
        <v>189</v>
      </c>
      <c r="B118" s="312" t="s">
        <v>395</v>
      </c>
      <c r="C118" s="320"/>
    </row>
    <row r="119" spans="1:3" s="304" customFormat="1" ht="12" customHeight="1">
      <c r="A119" s="277" t="s">
        <v>396</v>
      </c>
      <c r="B119" s="312" t="s">
        <v>384</v>
      </c>
      <c r="C119" s="320"/>
    </row>
    <row r="120" spans="1:3" s="304" customFormat="1" ht="12" customHeight="1">
      <c r="A120" s="277" t="s">
        <v>397</v>
      </c>
      <c r="B120" s="312" t="s">
        <v>398</v>
      </c>
      <c r="C120" s="320"/>
    </row>
    <row r="121" spans="1:3" s="304" customFormat="1" ht="12.75" thickBot="1">
      <c r="A121" s="313" t="s">
        <v>399</v>
      </c>
      <c r="B121" s="312" t="s">
        <v>400</v>
      </c>
      <c r="C121" s="324"/>
    </row>
    <row r="122" spans="1:3" s="304" customFormat="1" ht="12" customHeight="1" thickBot="1">
      <c r="A122" s="273" t="s">
        <v>20</v>
      </c>
      <c r="B122" s="325" t="s">
        <v>401</v>
      </c>
      <c r="C122" s="275">
        <f>+C123+C124</f>
        <v>0</v>
      </c>
    </row>
    <row r="123" spans="1:3" s="304" customFormat="1" ht="12" customHeight="1">
      <c r="A123" s="277" t="s">
        <v>86</v>
      </c>
      <c r="B123" s="326" t="s">
        <v>60</v>
      </c>
      <c r="C123" s="279"/>
    </row>
    <row r="124" spans="1:3" s="304" customFormat="1" ht="12" customHeight="1" thickBot="1">
      <c r="A124" s="283" t="s">
        <v>87</v>
      </c>
      <c r="B124" s="319" t="s">
        <v>61</v>
      </c>
      <c r="C124" s="286"/>
    </row>
    <row r="125" spans="1:3" s="304" customFormat="1" ht="12" customHeight="1" thickBot="1">
      <c r="A125" s="273" t="s">
        <v>21</v>
      </c>
      <c r="B125" s="325" t="s">
        <v>402</v>
      </c>
      <c r="C125" s="275">
        <f>+C92+C108+C122</f>
        <v>13182</v>
      </c>
    </row>
    <row r="126" spans="1:3" s="304" customFormat="1" ht="12" customHeight="1" thickBot="1">
      <c r="A126" s="273" t="s">
        <v>22</v>
      </c>
      <c r="B126" s="325" t="s">
        <v>403</v>
      </c>
      <c r="C126" s="275">
        <f>+C127+C128+C129</f>
        <v>0</v>
      </c>
    </row>
    <row r="127" spans="1:3" s="304" customFormat="1" ht="12" customHeight="1">
      <c r="A127" s="277" t="s">
        <v>90</v>
      </c>
      <c r="B127" s="326" t="s">
        <v>404</v>
      </c>
      <c r="C127" s="320"/>
    </row>
    <row r="128" spans="1:3" s="304" customFormat="1" ht="12" customHeight="1">
      <c r="A128" s="277" t="s">
        <v>91</v>
      </c>
      <c r="B128" s="326" t="s">
        <v>405</v>
      </c>
      <c r="C128" s="320"/>
    </row>
    <row r="129" spans="1:3" s="304" customFormat="1" ht="12" customHeight="1" thickBot="1">
      <c r="A129" s="313" t="s">
        <v>92</v>
      </c>
      <c r="B129" s="327" t="s">
        <v>406</v>
      </c>
      <c r="C129" s="320"/>
    </row>
    <row r="130" spans="1:3" s="304" customFormat="1" ht="12" customHeight="1" thickBot="1">
      <c r="A130" s="273" t="s">
        <v>23</v>
      </c>
      <c r="B130" s="325" t="s">
        <v>407</v>
      </c>
      <c r="C130" s="275">
        <f>+C131+C132+C133+C134</f>
        <v>0</v>
      </c>
    </row>
    <row r="131" spans="1:3" s="304" customFormat="1" ht="12" customHeight="1">
      <c r="A131" s="277" t="s">
        <v>93</v>
      </c>
      <c r="B131" s="326" t="s">
        <v>408</v>
      </c>
      <c r="C131" s="320"/>
    </row>
    <row r="132" spans="1:3" s="304" customFormat="1" ht="12" customHeight="1">
      <c r="A132" s="277" t="s">
        <v>94</v>
      </c>
      <c r="B132" s="326" t="s">
        <v>409</v>
      </c>
      <c r="C132" s="320"/>
    </row>
    <row r="133" spans="1:3" s="304" customFormat="1" ht="12" customHeight="1">
      <c r="A133" s="277" t="s">
        <v>312</v>
      </c>
      <c r="B133" s="326" t="s">
        <v>410</v>
      </c>
      <c r="C133" s="320"/>
    </row>
    <row r="134" spans="1:3" s="304" customFormat="1" ht="12" customHeight="1" thickBot="1">
      <c r="A134" s="313" t="s">
        <v>314</v>
      </c>
      <c r="B134" s="327" t="s">
        <v>411</v>
      </c>
      <c r="C134" s="320"/>
    </row>
    <row r="135" spans="1:3" s="304" customFormat="1" ht="12" customHeight="1" thickBot="1">
      <c r="A135" s="273" t="s">
        <v>24</v>
      </c>
      <c r="B135" s="325" t="s">
        <v>412</v>
      </c>
      <c r="C135" s="287">
        <f>+C136+C137+C138+C139</f>
        <v>0</v>
      </c>
    </row>
    <row r="136" spans="1:3" s="304" customFormat="1" ht="12" customHeight="1">
      <c r="A136" s="277" t="s">
        <v>95</v>
      </c>
      <c r="B136" s="326" t="s">
        <v>413</v>
      </c>
      <c r="C136" s="320"/>
    </row>
    <row r="137" spans="1:3" s="304" customFormat="1" ht="12" customHeight="1">
      <c r="A137" s="277" t="s">
        <v>96</v>
      </c>
      <c r="B137" s="326" t="s">
        <v>414</v>
      </c>
      <c r="C137" s="320"/>
    </row>
    <row r="138" spans="1:3" s="304" customFormat="1" ht="12" customHeight="1">
      <c r="A138" s="277" t="s">
        <v>321</v>
      </c>
      <c r="B138" s="326" t="s">
        <v>415</v>
      </c>
      <c r="C138" s="320"/>
    </row>
    <row r="139" spans="1:3" s="304" customFormat="1" ht="12" customHeight="1" thickBot="1">
      <c r="A139" s="313" t="s">
        <v>323</v>
      </c>
      <c r="B139" s="327" t="s">
        <v>416</v>
      </c>
      <c r="C139" s="320"/>
    </row>
    <row r="140" spans="1:3" s="304" customFormat="1" ht="12" customHeight="1" thickBot="1">
      <c r="A140" s="273" t="s">
        <v>25</v>
      </c>
      <c r="B140" s="325" t="s">
        <v>417</v>
      </c>
      <c r="C140" s="328">
        <f>+C141+C142+C143+C144</f>
        <v>0</v>
      </c>
    </row>
    <row r="141" spans="1:3" s="304" customFormat="1" ht="12" customHeight="1">
      <c r="A141" s="277" t="s">
        <v>180</v>
      </c>
      <c r="B141" s="326" t="s">
        <v>418</v>
      </c>
      <c r="C141" s="320"/>
    </row>
    <row r="142" spans="1:3" s="304" customFormat="1" ht="12" customHeight="1">
      <c r="A142" s="277" t="s">
        <v>181</v>
      </c>
      <c r="B142" s="326" t="s">
        <v>419</v>
      </c>
      <c r="C142" s="320"/>
    </row>
    <row r="143" spans="1:3" s="304" customFormat="1" ht="12" customHeight="1">
      <c r="A143" s="277" t="s">
        <v>229</v>
      </c>
      <c r="B143" s="326" t="s">
        <v>420</v>
      </c>
      <c r="C143" s="320"/>
    </row>
    <row r="144" spans="1:3" s="304" customFormat="1" ht="12" customHeight="1" thickBot="1">
      <c r="A144" s="277" t="s">
        <v>329</v>
      </c>
      <c r="B144" s="326" t="s">
        <v>421</v>
      </c>
      <c r="C144" s="320"/>
    </row>
    <row r="145" spans="1:9" s="304" customFormat="1" ht="15" customHeight="1" thickBot="1">
      <c r="A145" s="273" t="s">
        <v>26</v>
      </c>
      <c r="B145" s="325" t="s">
        <v>422</v>
      </c>
      <c r="C145" s="227">
        <f>+C126+C130+C135+C140</f>
        <v>0</v>
      </c>
      <c r="F145" s="329"/>
      <c r="G145" s="330"/>
      <c r="H145" s="330"/>
      <c r="I145" s="330"/>
    </row>
    <row r="146" spans="1:9" s="276" customFormat="1" ht="12.95" customHeight="1" thickBot="1">
      <c r="A146" s="331" t="s">
        <v>27</v>
      </c>
      <c r="B146" s="202" t="s">
        <v>423</v>
      </c>
      <c r="C146" s="227">
        <f>+C125+C145</f>
        <v>13182</v>
      </c>
    </row>
    <row r="147" spans="1:9" ht="7.5" customHeight="1"/>
    <row r="148" spans="1:9">
      <c r="A148" s="565" t="s">
        <v>424</v>
      </c>
      <c r="B148" s="565"/>
      <c r="C148" s="565"/>
    </row>
    <row r="149" spans="1:9" ht="15" customHeight="1" thickBot="1">
      <c r="A149" s="558" t="s">
        <v>153</v>
      </c>
      <c r="B149" s="558"/>
      <c r="C149" s="184" t="s">
        <v>228</v>
      </c>
    </row>
    <row r="150" spans="1:9" ht="13.5" customHeight="1" thickBot="1">
      <c r="A150" s="6">
        <v>1</v>
      </c>
      <c r="B150" s="11" t="s">
        <v>425</v>
      </c>
      <c r="C150" s="182">
        <f>+C62-C125</f>
        <v>-2870</v>
      </c>
      <c r="D150" s="228"/>
    </row>
    <row r="151" spans="1:9" ht="27.75" customHeight="1" thickBot="1">
      <c r="A151" s="6" t="s">
        <v>19</v>
      </c>
      <c r="B151" s="11" t="s">
        <v>426</v>
      </c>
      <c r="C151" s="182">
        <f>+C85-C145</f>
        <v>0</v>
      </c>
    </row>
  </sheetData>
  <mergeCells count="8">
    <mergeCell ref="A88:C88"/>
    <mergeCell ref="A89:B89"/>
    <mergeCell ref="A148:C148"/>
    <mergeCell ref="A149:B149"/>
    <mergeCell ref="A1:C1"/>
    <mergeCell ref="A2:F2"/>
    <mergeCell ref="A3:C3"/>
    <mergeCell ref="A4:B4"/>
  </mergeCells>
  <phoneticPr fontId="29" type="noConversion"/>
  <pageMargins left="0.75" right="0.75" top="1" bottom="1" header="0.5" footer="0.5"/>
  <pageSetup paperSize="9" scale="65" fitToWidth="3" fitToHeight="2" orientation="portrait" r:id="rId1"/>
  <headerFooter alignWithMargins="0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"/>
  <sheetViews>
    <sheetView zoomScaleNormal="100" workbookViewId="0">
      <selection sqref="A1:C1"/>
    </sheetView>
  </sheetViews>
  <sheetFormatPr defaultRowHeight="15.75"/>
  <cols>
    <col min="1" max="1" width="9.5" style="203" customWidth="1"/>
    <col min="2" max="2" width="91.5" style="203" customWidth="1"/>
    <col min="3" max="3" width="30.83203125" style="204" customWidth="1"/>
    <col min="4" max="4" width="9" style="220" customWidth="1"/>
    <col min="5" max="16384" width="9.33203125" style="220"/>
  </cols>
  <sheetData>
    <row r="1" spans="1:6">
      <c r="A1" s="561" t="s">
        <v>589</v>
      </c>
      <c r="B1" s="562"/>
      <c r="C1" s="562"/>
      <c r="D1" s="217"/>
      <c r="E1" s="217"/>
      <c r="F1" s="217"/>
    </row>
    <row r="2" spans="1:6">
      <c r="A2" s="559" t="s">
        <v>546</v>
      </c>
      <c r="B2" s="560"/>
      <c r="C2" s="560"/>
      <c r="D2" s="560"/>
      <c r="E2" s="560"/>
      <c r="F2" s="560"/>
    </row>
    <row r="3" spans="1:6" ht="15.95" customHeight="1">
      <c r="A3" s="563" t="s">
        <v>15</v>
      </c>
      <c r="B3" s="563"/>
      <c r="C3" s="563"/>
    </row>
    <row r="4" spans="1:6" ht="15.95" customHeight="1" thickBot="1">
      <c r="A4" s="558" t="s">
        <v>151</v>
      </c>
      <c r="B4" s="558"/>
      <c r="C4" s="184" t="s">
        <v>228</v>
      </c>
    </row>
    <row r="5" spans="1:6" ht="38.1" customHeight="1" thickBot="1">
      <c r="A5" s="7" t="s">
        <v>70</v>
      </c>
      <c r="B5" s="8" t="s">
        <v>17</v>
      </c>
      <c r="C5" s="21" t="s">
        <v>427</v>
      </c>
    </row>
    <row r="6" spans="1:6" s="276" customFormat="1" ht="12" customHeight="1" thickBot="1">
      <c r="A6" s="335">
        <v>1</v>
      </c>
      <c r="B6" s="336">
        <v>2</v>
      </c>
      <c r="C6" s="207">
        <v>3</v>
      </c>
    </row>
    <row r="7" spans="1:6" s="276" customFormat="1" ht="12" customHeight="1" thickBot="1">
      <c r="A7" s="273" t="s">
        <v>18</v>
      </c>
      <c r="B7" s="274" t="s">
        <v>262</v>
      </c>
      <c r="C7" s="275">
        <f>+C8+C9+C10+C11+C12+C13</f>
        <v>0</v>
      </c>
    </row>
    <row r="8" spans="1:6" s="276" customFormat="1" ht="12" customHeight="1">
      <c r="A8" s="277" t="s">
        <v>97</v>
      </c>
      <c r="B8" s="278" t="s">
        <v>263</v>
      </c>
      <c r="C8" s="279"/>
    </row>
    <row r="9" spans="1:6" s="276" customFormat="1" ht="12" customHeight="1">
      <c r="A9" s="280" t="s">
        <v>98</v>
      </c>
      <c r="B9" s="281" t="s">
        <v>264</v>
      </c>
      <c r="C9" s="282"/>
    </row>
    <row r="10" spans="1:6" s="276" customFormat="1" ht="12" customHeight="1">
      <c r="A10" s="280" t="s">
        <v>99</v>
      </c>
      <c r="B10" s="281" t="s">
        <v>265</v>
      </c>
      <c r="C10" s="282"/>
    </row>
    <row r="11" spans="1:6" s="276" customFormat="1" ht="12" customHeight="1">
      <c r="A11" s="280" t="s">
        <v>100</v>
      </c>
      <c r="B11" s="281" t="s">
        <v>266</v>
      </c>
      <c r="C11" s="282"/>
    </row>
    <row r="12" spans="1:6" s="276" customFormat="1" ht="12" customHeight="1">
      <c r="A12" s="280" t="s">
        <v>148</v>
      </c>
      <c r="B12" s="281" t="s">
        <v>267</v>
      </c>
      <c r="C12" s="282"/>
    </row>
    <row r="13" spans="1:6" s="276" customFormat="1" ht="12" customHeight="1" thickBot="1">
      <c r="A13" s="283" t="s">
        <v>101</v>
      </c>
      <c r="B13" s="284" t="s">
        <v>268</v>
      </c>
      <c r="C13" s="282"/>
    </row>
    <row r="14" spans="1:6" s="276" customFormat="1" ht="12" customHeight="1" thickBot="1">
      <c r="A14" s="273" t="s">
        <v>19</v>
      </c>
      <c r="B14" s="285" t="s">
        <v>269</v>
      </c>
      <c r="C14" s="275">
        <f>+C15+C16+C17+C18+C19</f>
        <v>0</v>
      </c>
    </row>
    <row r="15" spans="1:6" s="276" customFormat="1" ht="12" customHeight="1">
      <c r="A15" s="277" t="s">
        <v>103</v>
      </c>
      <c r="B15" s="278" t="s">
        <v>270</v>
      </c>
      <c r="C15" s="279"/>
    </row>
    <row r="16" spans="1:6" s="276" customFormat="1" ht="12" customHeight="1">
      <c r="A16" s="280" t="s">
        <v>104</v>
      </c>
      <c r="B16" s="281" t="s">
        <v>271</v>
      </c>
      <c r="C16" s="282"/>
    </row>
    <row r="17" spans="1:3" s="276" customFormat="1" ht="12" customHeight="1">
      <c r="A17" s="280" t="s">
        <v>105</v>
      </c>
      <c r="B17" s="281" t="s">
        <v>272</v>
      </c>
      <c r="C17" s="282"/>
    </row>
    <row r="18" spans="1:3" s="276" customFormat="1" ht="12" customHeight="1">
      <c r="A18" s="280" t="s">
        <v>106</v>
      </c>
      <c r="B18" s="281" t="s">
        <v>273</v>
      </c>
      <c r="C18" s="282"/>
    </row>
    <row r="19" spans="1:3" s="276" customFormat="1" ht="12" customHeight="1">
      <c r="A19" s="280" t="s">
        <v>107</v>
      </c>
      <c r="B19" s="281" t="s">
        <v>274</v>
      </c>
      <c r="C19" s="282"/>
    </row>
    <row r="20" spans="1:3" s="276" customFormat="1" ht="12" customHeight="1" thickBot="1">
      <c r="A20" s="283" t="s">
        <v>116</v>
      </c>
      <c r="B20" s="284" t="s">
        <v>275</v>
      </c>
      <c r="C20" s="286"/>
    </row>
    <row r="21" spans="1:3" s="276" customFormat="1" ht="12" customHeight="1" thickBot="1">
      <c r="A21" s="273" t="s">
        <v>20</v>
      </c>
      <c r="B21" s="274" t="s">
        <v>276</v>
      </c>
      <c r="C21" s="275">
        <f>+C22+C23+C24+C25+C26</f>
        <v>0</v>
      </c>
    </row>
    <row r="22" spans="1:3" s="276" customFormat="1" ht="12" customHeight="1">
      <c r="A22" s="277" t="s">
        <v>86</v>
      </c>
      <c r="B22" s="278" t="s">
        <v>277</v>
      </c>
      <c r="C22" s="279"/>
    </row>
    <row r="23" spans="1:3" s="276" customFormat="1" ht="12" customHeight="1">
      <c r="A23" s="280" t="s">
        <v>87</v>
      </c>
      <c r="B23" s="281" t="s">
        <v>278</v>
      </c>
      <c r="C23" s="282"/>
    </row>
    <row r="24" spans="1:3" s="276" customFormat="1" ht="12" customHeight="1">
      <c r="A24" s="280" t="s">
        <v>88</v>
      </c>
      <c r="B24" s="281" t="s">
        <v>279</v>
      </c>
      <c r="C24" s="282"/>
    </row>
    <row r="25" spans="1:3" s="276" customFormat="1" ht="12" customHeight="1">
      <c r="A25" s="280" t="s">
        <v>89</v>
      </c>
      <c r="B25" s="281" t="s">
        <v>280</v>
      </c>
      <c r="C25" s="282"/>
    </row>
    <row r="26" spans="1:3" s="276" customFormat="1" ht="12" customHeight="1">
      <c r="A26" s="280" t="s">
        <v>170</v>
      </c>
      <c r="B26" s="281" t="s">
        <v>281</v>
      </c>
      <c r="C26" s="282"/>
    </row>
    <row r="27" spans="1:3" s="276" customFormat="1" ht="12" customHeight="1" thickBot="1">
      <c r="A27" s="283" t="s">
        <v>171</v>
      </c>
      <c r="B27" s="284" t="s">
        <v>282</v>
      </c>
      <c r="C27" s="286"/>
    </row>
    <row r="28" spans="1:3" s="276" customFormat="1" ht="12" customHeight="1" thickBot="1">
      <c r="A28" s="273" t="s">
        <v>172</v>
      </c>
      <c r="B28" s="274" t="s">
        <v>283</v>
      </c>
      <c r="C28" s="287">
        <f>+C29+C32+C33+C34</f>
        <v>0</v>
      </c>
    </row>
    <row r="29" spans="1:3" s="276" customFormat="1" ht="12" customHeight="1">
      <c r="A29" s="277" t="s">
        <v>284</v>
      </c>
      <c r="B29" s="278" t="s">
        <v>285</v>
      </c>
      <c r="C29" s="288">
        <f>+C30+C31</f>
        <v>0</v>
      </c>
    </row>
    <row r="30" spans="1:3" s="276" customFormat="1" ht="12" customHeight="1">
      <c r="A30" s="280" t="s">
        <v>286</v>
      </c>
      <c r="B30" s="281" t="s">
        <v>287</v>
      </c>
      <c r="C30" s="282"/>
    </row>
    <row r="31" spans="1:3" s="276" customFormat="1" ht="12" customHeight="1">
      <c r="A31" s="280" t="s">
        <v>288</v>
      </c>
      <c r="B31" s="281" t="s">
        <v>289</v>
      </c>
      <c r="C31" s="282"/>
    </row>
    <row r="32" spans="1:3" s="276" customFormat="1" ht="12" customHeight="1">
      <c r="A32" s="280" t="s">
        <v>290</v>
      </c>
      <c r="B32" s="281" t="s">
        <v>291</v>
      </c>
      <c r="C32" s="282"/>
    </row>
    <row r="33" spans="1:3" s="276" customFormat="1" ht="12" customHeight="1">
      <c r="A33" s="280" t="s">
        <v>292</v>
      </c>
      <c r="B33" s="281" t="s">
        <v>293</v>
      </c>
      <c r="C33" s="282"/>
    </row>
    <row r="34" spans="1:3" s="276" customFormat="1" ht="12" customHeight="1" thickBot="1">
      <c r="A34" s="283" t="s">
        <v>294</v>
      </c>
      <c r="B34" s="284" t="s">
        <v>295</v>
      </c>
      <c r="C34" s="286"/>
    </row>
    <row r="35" spans="1:3" s="276" customFormat="1" ht="12" customHeight="1" thickBot="1">
      <c r="A35" s="273" t="s">
        <v>22</v>
      </c>
      <c r="B35" s="274" t="s">
        <v>296</v>
      </c>
      <c r="C35" s="275">
        <f>SUM(C36:C45)</f>
        <v>0</v>
      </c>
    </row>
    <row r="36" spans="1:3" s="276" customFormat="1" ht="12" customHeight="1">
      <c r="A36" s="277" t="s">
        <v>90</v>
      </c>
      <c r="B36" s="278" t="s">
        <v>297</v>
      </c>
      <c r="C36" s="279"/>
    </row>
    <row r="37" spans="1:3" s="276" customFormat="1" ht="12" customHeight="1">
      <c r="A37" s="280" t="s">
        <v>91</v>
      </c>
      <c r="B37" s="281" t="s">
        <v>298</v>
      </c>
      <c r="C37" s="282"/>
    </row>
    <row r="38" spans="1:3" s="276" customFormat="1" ht="12" customHeight="1">
      <c r="A38" s="280" t="s">
        <v>92</v>
      </c>
      <c r="B38" s="281" t="s">
        <v>299</v>
      </c>
      <c r="C38" s="282"/>
    </row>
    <row r="39" spans="1:3" s="276" customFormat="1" ht="12" customHeight="1">
      <c r="A39" s="280" t="s">
        <v>174</v>
      </c>
      <c r="B39" s="281" t="s">
        <v>300</v>
      </c>
      <c r="C39" s="282"/>
    </row>
    <row r="40" spans="1:3" s="276" customFormat="1" ht="12" customHeight="1">
      <c r="A40" s="280" t="s">
        <v>175</v>
      </c>
      <c r="B40" s="281" t="s">
        <v>301</v>
      </c>
      <c r="C40" s="282"/>
    </row>
    <row r="41" spans="1:3" s="276" customFormat="1" ht="12" customHeight="1">
      <c r="A41" s="280" t="s">
        <v>176</v>
      </c>
      <c r="B41" s="281" t="s">
        <v>302</v>
      </c>
      <c r="C41" s="282"/>
    </row>
    <row r="42" spans="1:3" s="276" customFormat="1" ht="12" customHeight="1">
      <c r="A42" s="280" t="s">
        <v>177</v>
      </c>
      <c r="B42" s="281" t="s">
        <v>303</v>
      </c>
      <c r="C42" s="282"/>
    </row>
    <row r="43" spans="1:3" s="276" customFormat="1" ht="12" customHeight="1">
      <c r="A43" s="280" t="s">
        <v>178</v>
      </c>
      <c r="B43" s="281" t="s">
        <v>304</v>
      </c>
      <c r="C43" s="282"/>
    </row>
    <row r="44" spans="1:3" s="276" customFormat="1" ht="12" customHeight="1">
      <c r="A44" s="280" t="s">
        <v>305</v>
      </c>
      <c r="B44" s="281" t="s">
        <v>306</v>
      </c>
      <c r="C44" s="289"/>
    </row>
    <row r="45" spans="1:3" s="276" customFormat="1" ht="12" customHeight="1" thickBot="1">
      <c r="A45" s="283" t="s">
        <v>307</v>
      </c>
      <c r="B45" s="284" t="s">
        <v>308</v>
      </c>
      <c r="C45" s="290"/>
    </row>
    <row r="46" spans="1:3" s="276" customFormat="1" ht="12" customHeight="1" thickBot="1">
      <c r="A46" s="273" t="s">
        <v>23</v>
      </c>
      <c r="B46" s="274" t="s">
        <v>309</v>
      </c>
      <c r="C46" s="275">
        <f>SUM(C47:C51)</f>
        <v>0</v>
      </c>
    </row>
    <row r="47" spans="1:3" s="276" customFormat="1" ht="12" customHeight="1">
      <c r="A47" s="277" t="s">
        <v>93</v>
      </c>
      <c r="B47" s="278" t="s">
        <v>310</v>
      </c>
      <c r="C47" s="291"/>
    </row>
    <row r="48" spans="1:3" s="276" customFormat="1" ht="12" customHeight="1">
      <c r="A48" s="280" t="s">
        <v>94</v>
      </c>
      <c r="B48" s="281" t="s">
        <v>311</v>
      </c>
      <c r="C48" s="289"/>
    </row>
    <row r="49" spans="1:3" s="276" customFormat="1" ht="12" customHeight="1">
      <c r="A49" s="280" t="s">
        <v>312</v>
      </c>
      <c r="B49" s="281" t="s">
        <v>313</v>
      </c>
      <c r="C49" s="289"/>
    </row>
    <row r="50" spans="1:3" s="276" customFormat="1" ht="12" customHeight="1">
      <c r="A50" s="280" t="s">
        <v>314</v>
      </c>
      <c r="B50" s="281" t="s">
        <v>315</v>
      </c>
      <c r="C50" s="289"/>
    </row>
    <row r="51" spans="1:3" s="276" customFormat="1" ht="12" customHeight="1" thickBot="1">
      <c r="A51" s="283" t="s">
        <v>316</v>
      </c>
      <c r="B51" s="284" t="s">
        <v>317</v>
      </c>
      <c r="C51" s="290"/>
    </row>
    <row r="52" spans="1:3" s="276" customFormat="1" ht="12" customHeight="1" thickBot="1">
      <c r="A52" s="273" t="s">
        <v>179</v>
      </c>
      <c r="B52" s="274" t="s">
        <v>318</v>
      </c>
      <c r="C52" s="275">
        <f>SUM(C53:C55)</f>
        <v>0</v>
      </c>
    </row>
    <row r="53" spans="1:3" s="276" customFormat="1" ht="12" customHeight="1">
      <c r="A53" s="277" t="s">
        <v>95</v>
      </c>
      <c r="B53" s="278" t="s">
        <v>319</v>
      </c>
      <c r="C53" s="279"/>
    </row>
    <row r="54" spans="1:3" s="276" customFormat="1" ht="12" customHeight="1">
      <c r="A54" s="280" t="s">
        <v>96</v>
      </c>
      <c r="B54" s="281" t="s">
        <v>320</v>
      </c>
      <c r="C54" s="282"/>
    </row>
    <row r="55" spans="1:3" s="276" customFormat="1" ht="12" customHeight="1">
      <c r="A55" s="280" t="s">
        <v>321</v>
      </c>
      <c r="B55" s="281" t="s">
        <v>322</v>
      </c>
      <c r="C55" s="282"/>
    </row>
    <row r="56" spans="1:3" s="276" customFormat="1" ht="12" customHeight="1" thickBot="1">
      <c r="A56" s="283" t="s">
        <v>323</v>
      </c>
      <c r="B56" s="284" t="s">
        <v>324</v>
      </c>
      <c r="C56" s="286"/>
    </row>
    <row r="57" spans="1:3" s="276" customFormat="1" ht="12" customHeight="1" thickBot="1">
      <c r="A57" s="273" t="s">
        <v>25</v>
      </c>
      <c r="B57" s="285" t="s">
        <v>325</v>
      </c>
      <c r="C57" s="275">
        <f>SUM(C58:C60)</f>
        <v>0</v>
      </c>
    </row>
    <row r="58" spans="1:3" s="276" customFormat="1" ht="12" customHeight="1">
      <c r="A58" s="277" t="s">
        <v>180</v>
      </c>
      <c r="B58" s="278" t="s">
        <v>326</v>
      </c>
      <c r="C58" s="289"/>
    </row>
    <row r="59" spans="1:3" s="276" customFormat="1" ht="12" customHeight="1">
      <c r="A59" s="280" t="s">
        <v>181</v>
      </c>
      <c r="B59" s="281" t="s">
        <v>327</v>
      </c>
      <c r="C59" s="289"/>
    </row>
    <row r="60" spans="1:3" s="276" customFormat="1" ht="12" customHeight="1">
      <c r="A60" s="280" t="s">
        <v>229</v>
      </c>
      <c r="B60" s="281" t="s">
        <v>328</v>
      </c>
      <c r="C60" s="289"/>
    </row>
    <row r="61" spans="1:3" s="276" customFormat="1" ht="12" customHeight="1" thickBot="1">
      <c r="A61" s="283" t="s">
        <v>329</v>
      </c>
      <c r="B61" s="284" t="s">
        <v>330</v>
      </c>
      <c r="C61" s="289"/>
    </row>
    <row r="62" spans="1:3" s="276" customFormat="1" ht="12" customHeight="1" thickBot="1">
      <c r="A62" s="273" t="s">
        <v>26</v>
      </c>
      <c r="B62" s="274" t="s">
        <v>331</v>
      </c>
      <c r="C62" s="287">
        <f>+C7+C14+C21+C28+C35+C46+C52+C57</f>
        <v>0</v>
      </c>
    </row>
    <row r="63" spans="1:3" s="276" customFormat="1" ht="12" customHeight="1" thickBot="1">
      <c r="A63" s="292" t="s">
        <v>332</v>
      </c>
      <c r="B63" s="285" t="s">
        <v>333</v>
      </c>
      <c r="C63" s="275">
        <f>SUM(C64:C66)</f>
        <v>0</v>
      </c>
    </row>
    <row r="64" spans="1:3" s="276" customFormat="1" ht="12" customHeight="1">
      <c r="A64" s="277" t="s">
        <v>334</v>
      </c>
      <c r="B64" s="278" t="s">
        <v>335</v>
      </c>
      <c r="C64" s="289"/>
    </row>
    <row r="65" spans="1:3" s="276" customFormat="1" ht="12" customHeight="1">
      <c r="A65" s="280" t="s">
        <v>336</v>
      </c>
      <c r="B65" s="281" t="s">
        <v>337</v>
      </c>
      <c r="C65" s="289"/>
    </row>
    <row r="66" spans="1:3" s="276" customFormat="1" ht="12" customHeight="1" thickBot="1">
      <c r="A66" s="283" t="s">
        <v>338</v>
      </c>
      <c r="B66" s="293" t="s">
        <v>339</v>
      </c>
      <c r="C66" s="289"/>
    </row>
    <row r="67" spans="1:3" s="276" customFormat="1" ht="12" customHeight="1" thickBot="1">
      <c r="A67" s="292" t="s">
        <v>340</v>
      </c>
      <c r="B67" s="285" t="s">
        <v>341</v>
      </c>
      <c r="C67" s="275">
        <f>SUM(C68:C71)</f>
        <v>0</v>
      </c>
    </row>
    <row r="68" spans="1:3" s="276" customFormat="1" ht="12" customHeight="1">
      <c r="A68" s="277" t="s">
        <v>149</v>
      </c>
      <c r="B68" s="278" t="s">
        <v>342</v>
      </c>
      <c r="C68" s="289"/>
    </row>
    <row r="69" spans="1:3" s="276" customFormat="1" ht="12" customHeight="1">
      <c r="A69" s="280" t="s">
        <v>150</v>
      </c>
      <c r="B69" s="281" t="s">
        <v>343</v>
      </c>
      <c r="C69" s="289"/>
    </row>
    <row r="70" spans="1:3" s="276" customFormat="1" ht="12" customHeight="1">
      <c r="A70" s="280" t="s">
        <v>344</v>
      </c>
      <c r="B70" s="281" t="s">
        <v>345</v>
      </c>
      <c r="C70" s="289"/>
    </row>
    <row r="71" spans="1:3" s="276" customFormat="1" ht="12" customHeight="1" thickBot="1">
      <c r="A71" s="283" t="s">
        <v>346</v>
      </c>
      <c r="B71" s="284" t="s">
        <v>347</v>
      </c>
      <c r="C71" s="289"/>
    </row>
    <row r="72" spans="1:3" s="276" customFormat="1" ht="12" customHeight="1" thickBot="1">
      <c r="A72" s="292" t="s">
        <v>348</v>
      </c>
      <c r="B72" s="285" t="s">
        <v>349</v>
      </c>
      <c r="C72" s="275">
        <f>SUM(C73:C74)</f>
        <v>0</v>
      </c>
    </row>
    <row r="73" spans="1:3" s="276" customFormat="1" ht="12" customHeight="1">
      <c r="A73" s="277" t="s">
        <v>350</v>
      </c>
      <c r="B73" s="278" t="s">
        <v>351</v>
      </c>
      <c r="C73" s="289"/>
    </row>
    <row r="74" spans="1:3" s="276" customFormat="1" ht="12" customHeight="1" thickBot="1">
      <c r="A74" s="283" t="s">
        <v>352</v>
      </c>
      <c r="B74" s="284" t="s">
        <v>353</v>
      </c>
      <c r="C74" s="289"/>
    </row>
    <row r="75" spans="1:3" s="276" customFormat="1" ht="12" customHeight="1" thickBot="1">
      <c r="A75" s="292" t="s">
        <v>354</v>
      </c>
      <c r="B75" s="285" t="s">
        <v>355</v>
      </c>
      <c r="C75" s="275">
        <f>SUM(C76:C78)</f>
        <v>0</v>
      </c>
    </row>
    <row r="76" spans="1:3" s="276" customFormat="1" ht="12" customHeight="1">
      <c r="A76" s="277" t="s">
        <v>356</v>
      </c>
      <c r="B76" s="278" t="s">
        <v>357</v>
      </c>
      <c r="C76" s="289"/>
    </row>
    <row r="77" spans="1:3" s="276" customFormat="1" ht="12" customHeight="1">
      <c r="A77" s="280" t="s">
        <v>358</v>
      </c>
      <c r="B77" s="281" t="s">
        <v>359</v>
      </c>
      <c r="C77" s="289"/>
    </row>
    <row r="78" spans="1:3" s="276" customFormat="1" ht="12" customHeight="1" thickBot="1">
      <c r="A78" s="283" t="s">
        <v>360</v>
      </c>
      <c r="B78" s="284" t="s">
        <v>361</v>
      </c>
      <c r="C78" s="289"/>
    </row>
    <row r="79" spans="1:3" s="276" customFormat="1" ht="12" customHeight="1" thickBot="1">
      <c r="A79" s="292" t="s">
        <v>362</v>
      </c>
      <c r="B79" s="285" t="s">
        <v>363</v>
      </c>
      <c r="C79" s="275">
        <f>SUM(C80:C83)</f>
        <v>0</v>
      </c>
    </row>
    <row r="80" spans="1:3" s="276" customFormat="1" ht="12" customHeight="1">
      <c r="A80" s="294" t="s">
        <v>364</v>
      </c>
      <c r="B80" s="278" t="s">
        <v>365</v>
      </c>
      <c r="C80" s="289"/>
    </row>
    <row r="81" spans="1:3" s="276" customFormat="1" ht="12" customHeight="1">
      <c r="A81" s="295" t="s">
        <v>366</v>
      </c>
      <c r="B81" s="281" t="s">
        <v>367</v>
      </c>
      <c r="C81" s="289"/>
    </row>
    <row r="82" spans="1:3" s="276" customFormat="1" ht="12" customHeight="1">
      <c r="A82" s="295" t="s">
        <v>368</v>
      </c>
      <c r="B82" s="281" t="s">
        <v>369</v>
      </c>
      <c r="C82" s="289"/>
    </row>
    <row r="83" spans="1:3" s="276" customFormat="1" ht="12" customHeight="1" thickBot="1">
      <c r="A83" s="296" t="s">
        <v>370</v>
      </c>
      <c r="B83" s="284" t="s">
        <v>371</v>
      </c>
      <c r="C83" s="289"/>
    </row>
    <row r="84" spans="1:3" s="276" customFormat="1" ht="13.5" customHeight="1" thickBot="1">
      <c r="A84" s="292" t="s">
        <v>372</v>
      </c>
      <c r="B84" s="285" t="s">
        <v>373</v>
      </c>
      <c r="C84" s="297"/>
    </row>
    <row r="85" spans="1:3" s="276" customFormat="1" ht="15.75" customHeight="1" thickBot="1">
      <c r="A85" s="292" t="s">
        <v>374</v>
      </c>
      <c r="B85" s="298" t="s">
        <v>375</v>
      </c>
      <c r="C85" s="287">
        <f>+C63+C67+C72+C75+C79+C84</f>
        <v>0</v>
      </c>
    </row>
    <row r="86" spans="1:3" s="276" customFormat="1" ht="16.5" customHeight="1" thickBot="1">
      <c r="A86" s="299" t="s">
        <v>376</v>
      </c>
      <c r="B86" s="300" t="s">
        <v>377</v>
      </c>
      <c r="C86" s="287">
        <f>+C62+C85</f>
        <v>0</v>
      </c>
    </row>
    <row r="87" spans="1:3" s="225" customFormat="1" ht="83.25" customHeight="1">
      <c r="A87" s="4"/>
      <c r="B87" s="5"/>
      <c r="C87" s="183"/>
    </row>
    <row r="88" spans="1:3" ht="16.5" customHeight="1">
      <c r="A88" s="563" t="s">
        <v>47</v>
      </c>
      <c r="B88" s="563"/>
      <c r="C88" s="563"/>
    </row>
    <row r="89" spans="1:3" s="226" customFormat="1" ht="16.5" customHeight="1" thickBot="1">
      <c r="A89" s="564" t="s">
        <v>152</v>
      </c>
      <c r="B89" s="564"/>
      <c r="C89" s="218" t="s">
        <v>228</v>
      </c>
    </row>
    <row r="90" spans="1:3" ht="38.1" customHeight="1" thickBot="1">
      <c r="A90" s="7" t="s">
        <v>70</v>
      </c>
      <c r="B90" s="8" t="s">
        <v>48</v>
      </c>
      <c r="C90" s="21" t="s">
        <v>258</v>
      </c>
    </row>
    <row r="91" spans="1:3" s="276" customFormat="1" ht="12" customHeight="1" thickBot="1">
      <c r="A91" s="7">
        <v>1</v>
      </c>
      <c r="B91" s="8">
        <v>2</v>
      </c>
      <c r="C91" s="21">
        <v>3</v>
      </c>
    </row>
    <row r="92" spans="1:3" s="304" customFormat="1" ht="12" customHeight="1" thickBot="1">
      <c r="A92" s="301" t="s">
        <v>18</v>
      </c>
      <c r="B92" s="302" t="s">
        <v>562</v>
      </c>
      <c r="C92" s="303">
        <f>SUM(C93:C97)</f>
        <v>0</v>
      </c>
    </row>
    <row r="93" spans="1:3" s="304" customFormat="1" ht="12" customHeight="1">
      <c r="A93" s="305" t="s">
        <v>97</v>
      </c>
      <c r="B93" s="306" t="s">
        <v>49</v>
      </c>
      <c r="C93" s="307"/>
    </row>
    <row r="94" spans="1:3" s="304" customFormat="1" ht="12" customHeight="1">
      <c r="A94" s="280" t="s">
        <v>98</v>
      </c>
      <c r="B94" s="308" t="s">
        <v>182</v>
      </c>
      <c r="C94" s="282"/>
    </row>
    <row r="95" spans="1:3" s="304" customFormat="1" ht="12" customHeight="1">
      <c r="A95" s="280" t="s">
        <v>99</v>
      </c>
      <c r="B95" s="308" t="s">
        <v>140</v>
      </c>
      <c r="C95" s="286"/>
    </row>
    <row r="96" spans="1:3" s="304" customFormat="1" ht="12" customHeight="1">
      <c r="A96" s="280" t="s">
        <v>100</v>
      </c>
      <c r="B96" s="309" t="s">
        <v>183</v>
      </c>
      <c r="C96" s="286"/>
    </row>
    <row r="97" spans="1:3" s="304" customFormat="1" ht="12" customHeight="1">
      <c r="A97" s="280" t="s">
        <v>111</v>
      </c>
      <c r="B97" s="310" t="s">
        <v>184</v>
      </c>
      <c r="C97" s="286"/>
    </row>
    <row r="98" spans="1:3" s="304" customFormat="1" ht="12" customHeight="1">
      <c r="A98" s="280" t="s">
        <v>101</v>
      </c>
      <c r="B98" s="308" t="s">
        <v>378</v>
      </c>
      <c r="C98" s="286"/>
    </row>
    <row r="99" spans="1:3" s="304" customFormat="1" ht="12" customHeight="1">
      <c r="A99" s="280" t="s">
        <v>102</v>
      </c>
      <c r="B99" s="311" t="s">
        <v>379</v>
      </c>
      <c r="C99" s="286"/>
    </row>
    <row r="100" spans="1:3" s="304" customFormat="1" ht="12" customHeight="1">
      <c r="A100" s="280" t="s">
        <v>112</v>
      </c>
      <c r="B100" s="312" t="s">
        <v>380</v>
      </c>
      <c r="C100" s="286"/>
    </row>
    <row r="101" spans="1:3" s="304" customFormat="1" ht="12" customHeight="1">
      <c r="A101" s="280" t="s">
        <v>113</v>
      </c>
      <c r="B101" s="312" t="s">
        <v>381</v>
      </c>
      <c r="C101" s="286"/>
    </row>
    <row r="102" spans="1:3" s="304" customFormat="1" ht="12" customHeight="1">
      <c r="A102" s="280" t="s">
        <v>114</v>
      </c>
      <c r="B102" s="311" t="s">
        <v>382</v>
      </c>
      <c r="C102" s="286"/>
    </row>
    <row r="103" spans="1:3" s="304" customFormat="1" ht="12" customHeight="1">
      <c r="A103" s="280" t="s">
        <v>115</v>
      </c>
      <c r="B103" s="311" t="s">
        <v>383</v>
      </c>
      <c r="C103" s="286"/>
    </row>
    <row r="104" spans="1:3" s="304" customFormat="1" ht="12" customHeight="1">
      <c r="A104" s="280" t="s">
        <v>117</v>
      </c>
      <c r="B104" s="312" t="s">
        <v>384</v>
      </c>
      <c r="C104" s="286"/>
    </row>
    <row r="105" spans="1:3" s="304" customFormat="1" ht="12" customHeight="1">
      <c r="A105" s="313" t="s">
        <v>185</v>
      </c>
      <c r="B105" s="314" t="s">
        <v>385</v>
      </c>
      <c r="C105" s="286"/>
    </row>
    <row r="106" spans="1:3" s="304" customFormat="1" ht="12" customHeight="1">
      <c r="A106" s="280" t="s">
        <v>386</v>
      </c>
      <c r="B106" s="314" t="s">
        <v>387</v>
      </c>
      <c r="C106" s="286"/>
    </row>
    <row r="107" spans="1:3" s="304" customFormat="1" ht="12" customHeight="1" thickBot="1">
      <c r="A107" s="315" t="s">
        <v>388</v>
      </c>
      <c r="B107" s="316" t="s">
        <v>389</v>
      </c>
      <c r="C107" s="317"/>
    </row>
    <row r="108" spans="1:3" s="304" customFormat="1" ht="12" customHeight="1" thickBot="1">
      <c r="A108" s="273" t="s">
        <v>19</v>
      </c>
      <c r="B108" s="318" t="s">
        <v>563</v>
      </c>
      <c r="C108" s="275">
        <f>+C109+C111+C113</f>
        <v>0</v>
      </c>
    </row>
    <row r="109" spans="1:3" s="304" customFormat="1" ht="12" customHeight="1">
      <c r="A109" s="277" t="s">
        <v>103</v>
      </c>
      <c r="B109" s="308" t="s">
        <v>227</v>
      </c>
      <c r="C109" s="279"/>
    </row>
    <row r="110" spans="1:3" s="304" customFormat="1" ht="12" customHeight="1">
      <c r="A110" s="277" t="s">
        <v>104</v>
      </c>
      <c r="B110" s="319" t="s">
        <v>390</v>
      </c>
      <c r="C110" s="279"/>
    </row>
    <row r="111" spans="1:3" s="304" customFormat="1" ht="12" customHeight="1">
      <c r="A111" s="277" t="s">
        <v>105</v>
      </c>
      <c r="B111" s="319" t="s">
        <v>186</v>
      </c>
      <c r="C111" s="282"/>
    </row>
    <row r="112" spans="1:3" s="304" customFormat="1" ht="12" customHeight="1">
      <c r="A112" s="277" t="s">
        <v>106</v>
      </c>
      <c r="B112" s="319" t="s">
        <v>391</v>
      </c>
      <c r="C112" s="320"/>
    </row>
    <row r="113" spans="1:3" s="304" customFormat="1" ht="12" customHeight="1">
      <c r="A113" s="277" t="s">
        <v>107</v>
      </c>
      <c r="B113" s="321" t="s">
        <v>230</v>
      </c>
      <c r="C113" s="320"/>
    </row>
    <row r="114" spans="1:3" s="304" customFormat="1" ht="12" customHeight="1">
      <c r="A114" s="277" t="s">
        <v>116</v>
      </c>
      <c r="B114" s="322" t="s">
        <v>392</v>
      </c>
      <c r="C114" s="320"/>
    </row>
    <row r="115" spans="1:3" s="304" customFormat="1" ht="12" customHeight="1">
      <c r="A115" s="277" t="s">
        <v>118</v>
      </c>
      <c r="B115" s="323" t="s">
        <v>393</v>
      </c>
      <c r="C115" s="320"/>
    </row>
    <row r="116" spans="1:3" s="304" customFormat="1" ht="12">
      <c r="A116" s="277" t="s">
        <v>187</v>
      </c>
      <c r="B116" s="312" t="s">
        <v>381</v>
      </c>
      <c r="C116" s="320"/>
    </row>
    <row r="117" spans="1:3" s="304" customFormat="1" ht="12" customHeight="1">
      <c r="A117" s="277" t="s">
        <v>188</v>
      </c>
      <c r="B117" s="312" t="s">
        <v>394</v>
      </c>
      <c r="C117" s="320"/>
    </row>
    <row r="118" spans="1:3" s="304" customFormat="1" ht="12" customHeight="1">
      <c r="A118" s="277" t="s">
        <v>189</v>
      </c>
      <c r="B118" s="312" t="s">
        <v>395</v>
      </c>
      <c r="C118" s="320"/>
    </row>
    <row r="119" spans="1:3" s="304" customFormat="1" ht="12" customHeight="1">
      <c r="A119" s="277" t="s">
        <v>396</v>
      </c>
      <c r="B119" s="312" t="s">
        <v>384</v>
      </c>
      <c r="C119" s="320"/>
    </row>
    <row r="120" spans="1:3" s="304" customFormat="1" ht="12" customHeight="1">
      <c r="A120" s="277" t="s">
        <v>397</v>
      </c>
      <c r="B120" s="312" t="s">
        <v>398</v>
      </c>
      <c r="C120" s="320"/>
    </row>
    <row r="121" spans="1:3" s="304" customFormat="1" ht="12.75" thickBot="1">
      <c r="A121" s="313" t="s">
        <v>399</v>
      </c>
      <c r="B121" s="312" t="s">
        <v>400</v>
      </c>
      <c r="C121" s="324"/>
    </row>
    <row r="122" spans="1:3" s="304" customFormat="1" ht="12" customHeight="1" thickBot="1">
      <c r="A122" s="273" t="s">
        <v>20</v>
      </c>
      <c r="B122" s="325" t="s">
        <v>401</v>
      </c>
      <c r="C122" s="275">
        <f>+C123+C124</f>
        <v>0</v>
      </c>
    </row>
    <row r="123" spans="1:3" s="304" customFormat="1" ht="12" customHeight="1">
      <c r="A123" s="277" t="s">
        <v>86</v>
      </c>
      <c r="B123" s="326" t="s">
        <v>60</v>
      </c>
      <c r="C123" s="279"/>
    </row>
    <row r="124" spans="1:3" s="304" customFormat="1" ht="12" customHeight="1" thickBot="1">
      <c r="A124" s="283" t="s">
        <v>87</v>
      </c>
      <c r="B124" s="319" t="s">
        <v>61</v>
      </c>
      <c r="C124" s="286"/>
    </row>
    <row r="125" spans="1:3" s="304" customFormat="1" ht="12" customHeight="1" thickBot="1">
      <c r="A125" s="273" t="s">
        <v>21</v>
      </c>
      <c r="B125" s="325" t="s">
        <v>402</v>
      </c>
      <c r="C125" s="275">
        <f>+C92+C108+C122</f>
        <v>0</v>
      </c>
    </row>
    <row r="126" spans="1:3" s="304" customFormat="1" ht="12" customHeight="1" thickBot="1">
      <c r="A126" s="273" t="s">
        <v>22</v>
      </c>
      <c r="B126" s="325" t="s">
        <v>403</v>
      </c>
      <c r="C126" s="275">
        <f>+C127+C128+C129</f>
        <v>0</v>
      </c>
    </row>
    <row r="127" spans="1:3" s="304" customFormat="1" ht="12" customHeight="1">
      <c r="A127" s="277" t="s">
        <v>90</v>
      </c>
      <c r="B127" s="326" t="s">
        <v>404</v>
      </c>
      <c r="C127" s="320"/>
    </row>
    <row r="128" spans="1:3" s="304" customFormat="1" ht="12" customHeight="1">
      <c r="A128" s="277" t="s">
        <v>91</v>
      </c>
      <c r="B128" s="326" t="s">
        <v>405</v>
      </c>
      <c r="C128" s="320"/>
    </row>
    <row r="129" spans="1:3" s="304" customFormat="1" ht="12" customHeight="1" thickBot="1">
      <c r="A129" s="313" t="s">
        <v>92</v>
      </c>
      <c r="B129" s="327" t="s">
        <v>406</v>
      </c>
      <c r="C129" s="320"/>
    </row>
    <row r="130" spans="1:3" s="304" customFormat="1" ht="12" customHeight="1" thickBot="1">
      <c r="A130" s="273" t="s">
        <v>23</v>
      </c>
      <c r="B130" s="325" t="s">
        <v>407</v>
      </c>
      <c r="C130" s="275">
        <f>+C131+C132+C133+C134</f>
        <v>0</v>
      </c>
    </row>
    <row r="131" spans="1:3" s="304" customFormat="1" ht="12" customHeight="1">
      <c r="A131" s="277" t="s">
        <v>93</v>
      </c>
      <c r="B131" s="326" t="s">
        <v>408</v>
      </c>
      <c r="C131" s="320"/>
    </row>
    <row r="132" spans="1:3" s="304" customFormat="1" ht="12" customHeight="1">
      <c r="A132" s="277" t="s">
        <v>94</v>
      </c>
      <c r="B132" s="326" t="s">
        <v>409</v>
      </c>
      <c r="C132" s="320"/>
    </row>
    <row r="133" spans="1:3" s="304" customFormat="1" ht="12" customHeight="1">
      <c r="A133" s="277" t="s">
        <v>312</v>
      </c>
      <c r="B133" s="326" t="s">
        <v>410</v>
      </c>
      <c r="C133" s="320"/>
    </row>
    <row r="134" spans="1:3" s="304" customFormat="1" ht="12" customHeight="1" thickBot="1">
      <c r="A134" s="313" t="s">
        <v>314</v>
      </c>
      <c r="B134" s="327" t="s">
        <v>411</v>
      </c>
      <c r="C134" s="320"/>
    </row>
    <row r="135" spans="1:3" s="304" customFormat="1" ht="12" customHeight="1" thickBot="1">
      <c r="A135" s="273" t="s">
        <v>24</v>
      </c>
      <c r="B135" s="325" t="s">
        <v>412</v>
      </c>
      <c r="C135" s="287">
        <f>+C136+C137+C138+C139</f>
        <v>0</v>
      </c>
    </row>
    <row r="136" spans="1:3" s="304" customFormat="1" ht="12" customHeight="1">
      <c r="A136" s="277" t="s">
        <v>95</v>
      </c>
      <c r="B136" s="326" t="s">
        <v>413</v>
      </c>
      <c r="C136" s="320"/>
    </row>
    <row r="137" spans="1:3" s="304" customFormat="1" ht="12" customHeight="1">
      <c r="A137" s="277" t="s">
        <v>96</v>
      </c>
      <c r="B137" s="326" t="s">
        <v>414</v>
      </c>
      <c r="C137" s="320"/>
    </row>
    <row r="138" spans="1:3" s="304" customFormat="1" ht="12" customHeight="1">
      <c r="A138" s="277" t="s">
        <v>321</v>
      </c>
      <c r="B138" s="326" t="s">
        <v>415</v>
      </c>
      <c r="C138" s="320"/>
    </row>
    <row r="139" spans="1:3" s="304" customFormat="1" ht="12" customHeight="1" thickBot="1">
      <c r="A139" s="313" t="s">
        <v>323</v>
      </c>
      <c r="B139" s="327" t="s">
        <v>416</v>
      </c>
      <c r="C139" s="320"/>
    </row>
    <row r="140" spans="1:3" s="304" customFormat="1" ht="12" customHeight="1" thickBot="1">
      <c r="A140" s="273" t="s">
        <v>25</v>
      </c>
      <c r="B140" s="325" t="s">
        <v>417</v>
      </c>
      <c r="C140" s="328">
        <f>+C141+C142+C143+C144</f>
        <v>0</v>
      </c>
    </row>
    <row r="141" spans="1:3" s="304" customFormat="1" ht="12" customHeight="1">
      <c r="A141" s="277" t="s">
        <v>180</v>
      </c>
      <c r="B141" s="326" t="s">
        <v>418</v>
      </c>
      <c r="C141" s="320"/>
    </row>
    <row r="142" spans="1:3" s="304" customFormat="1" ht="12" customHeight="1">
      <c r="A142" s="277" t="s">
        <v>181</v>
      </c>
      <c r="B142" s="326" t="s">
        <v>419</v>
      </c>
      <c r="C142" s="320"/>
    </row>
    <row r="143" spans="1:3" s="304" customFormat="1" ht="12" customHeight="1">
      <c r="A143" s="277" t="s">
        <v>229</v>
      </c>
      <c r="B143" s="326" t="s">
        <v>420</v>
      </c>
      <c r="C143" s="320"/>
    </row>
    <row r="144" spans="1:3" s="304" customFormat="1" ht="12" customHeight="1" thickBot="1">
      <c r="A144" s="277" t="s">
        <v>329</v>
      </c>
      <c r="B144" s="326" t="s">
        <v>421</v>
      </c>
      <c r="C144" s="320"/>
    </row>
    <row r="145" spans="1:9" s="304" customFormat="1" ht="15" customHeight="1" thickBot="1">
      <c r="A145" s="273" t="s">
        <v>26</v>
      </c>
      <c r="B145" s="325" t="s">
        <v>422</v>
      </c>
      <c r="C145" s="227">
        <f>+C126+C130+C135+C140</f>
        <v>0</v>
      </c>
      <c r="F145" s="329"/>
      <c r="G145" s="330"/>
      <c r="H145" s="330"/>
      <c r="I145" s="330"/>
    </row>
    <row r="146" spans="1:9" s="276" customFormat="1" ht="12.95" customHeight="1" thickBot="1">
      <c r="A146" s="331" t="s">
        <v>27</v>
      </c>
      <c r="B146" s="202" t="s">
        <v>423</v>
      </c>
      <c r="C146" s="227">
        <f>+C125+C145</f>
        <v>0</v>
      </c>
    </row>
    <row r="147" spans="1:9" ht="7.5" customHeight="1"/>
    <row r="148" spans="1:9">
      <c r="A148" s="565" t="s">
        <v>424</v>
      </c>
      <c r="B148" s="565"/>
      <c r="C148" s="565"/>
    </row>
    <row r="149" spans="1:9" ht="15" customHeight="1" thickBot="1">
      <c r="A149" s="558" t="s">
        <v>153</v>
      </c>
      <c r="B149" s="558"/>
      <c r="C149" s="184" t="s">
        <v>228</v>
      </c>
    </row>
    <row r="150" spans="1:9" ht="13.5" customHeight="1" thickBot="1">
      <c r="A150" s="6">
        <v>1</v>
      </c>
      <c r="B150" s="11" t="s">
        <v>425</v>
      </c>
      <c r="C150" s="182">
        <f>+C62-C125</f>
        <v>0</v>
      </c>
      <c r="D150" s="228"/>
    </row>
    <row r="151" spans="1:9" ht="27.75" customHeight="1" thickBot="1">
      <c r="A151" s="6" t="s">
        <v>19</v>
      </c>
      <c r="B151" s="11" t="s">
        <v>426</v>
      </c>
      <c r="C151" s="182">
        <f>+C85-C145</f>
        <v>0</v>
      </c>
    </row>
  </sheetData>
  <mergeCells count="8">
    <mergeCell ref="A88:C88"/>
    <mergeCell ref="A89:B89"/>
    <mergeCell ref="A148:C148"/>
    <mergeCell ref="A149:B149"/>
    <mergeCell ref="A1:C1"/>
    <mergeCell ref="A2:F2"/>
    <mergeCell ref="A3:C3"/>
    <mergeCell ref="A4:B4"/>
  </mergeCells>
  <phoneticPr fontId="29" type="noConversion"/>
  <pageMargins left="0.75" right="0.75" top="1" bottom="1" header="0.5" footer="0.5"/>
  <pageSetup paperSize="9" scale="65" fitToWidth="3" fitToHeight="2" orientation="portrait" r:id="rId1"/>
  <headerFooter alignWithMargins="0"/>
  <rowBreaks count="1" manualBreakCount="1">
    <brk id="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F1" sqref="F1:F30"/>
    </sheetView>
  </sheetViews>
  <sheetFormatPr defaultRowHeight="12.75"/>
  <cols>
    <col min="1" max="1" width="6.83203125" style="37" customWidth="1"/>
    <col min="2" max="2" width="55.1640625" style="134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>
      <c r="B1" s="185" t="s">
        <v>156</v>
      </c>
      <c r="C1" s="186"/>
      <c r="D1" s="186"/>
      <c r="E1" s="186"/>
      <c r="F1" s="568" t="s">
        <v>590</v>
      </c>
    </row>
    <row r="2" spans="1:6" ht="14.25" thickBot="1">
      <c r="E2" s="219" t="s">
        <v>62</v>
      </c>
      <c r="F2" s="568"/>
    </row>
    <row r="3" spans="1:6" ht="18" customHeight="1" thickBot="1">
      <c r="A3" s="569" t="s">
        <v>70</v>
      </c>
      <c r="B3" s="187" t="s">
        <v>57</v>
      </c>
      <c r="C3" s="188"/>
      <c r="D3" s="187" t="s">
        <v>59</v>
      </c>
      <c r="E3" s="229"/>
      <c r="F3" s="568"/>
    </row>
    <row r="4" spans="1:6" s="189" customFormat="1" ht="35.25" customHeight="1" thickBot="1">
      <c r="A4" s="570"/>
      <c r="B4" s="135" t="s">
        <v>63</v>
      </c>
      <c r="C4" s="136" t="s">
        <v>258</v>
      </c>
      <c r="D4" s="135" t="s">
        <v>63</v>
      </c>
      <c r="E4" s="33" t="s">
        <v>258</v>
      </c>
      <c r="F4" s="568"/>
    </row>
    <row r="5" spans="1:6" s="194" customFormat="1" ht="12" customHeight="1" thickBot="1">
      <c r="A5" s="190">
        <v>1</v>
      </c>
      <c r="B5" s="191">
        <v>2</v>
      </c>
      <c r="C5" s="192" t="s">
        <v>20</v>
      </c>
      <c r="D5" s="191" t="s">
        <v>21</v>
      </c>
      <c r="E5" s="193" t="s">
        <v>22</v>
      </c>
      <c r="F5" s="568"/>
    </row>
    <row r="6" spans="1:6" s="341" customFormat="1" ht="12.95" customHeight="1">
      <c r="A6" s="337" t="s">
        <v>18</v>
      </c>
      <c r="B6" s="338" t="s">
        <v>428</v>
      </c>
      <c r="C6" s="339">
        <v>48010</v>
      </c>
      <c r="D6" s="338" t="s">
        <v>64</v>
      </c>
      <c r="E6" s="340">
        <v>91174</v>
      </c>
      <c r="F6" s="568"/>
    </row>
    <row r="7" spans="1:6" s="341" customFormat="1" ht="12.95" customHeight="1">
      <c r="A7" s="342" t="s">
        <v>19</v>
      </c>
      <c r="B7" s="343" t="s">
        <v>429</v>
      </c>
      <c r="C7" s="344">
        <v>84347</v>
      </c>
      <c r="D7" s="343" t="s">
        <v>182</v>
      </c>
      <c r="E7" s="345">
        <v>17036</v>
      </c>
      <c r="F7" s="568"/>
    </row>
    <row r="8" spans="1:6" s="341" customFormat="1" ht="12.95" customHeight="1">
      <c r="A8" s="342" t="s">
        <v>20</v>
      </c>
      <c r="B8" s="343" t="s">
        <v>430</v>
      </c>
      <c r="C8" s="344"/>
      <c r="D8" s="343" t="s">
        <v>233</v>
      </c>
      <c r="E8" s="345">
        <v>51303</v>
      </c>
      <c r="F8" s="568"/>
    </row>
    <row r="9" spans="1:6" s="341" customFormat="1" ht="12.95" customHeight="1">
      <c r="A9" s="342" t="s">
        <v>21</v>
      </c>
      <c r="B9" s="343" t="s">
        <v>173</v>
      </c>
      <c r="C9" s="344">
        <v>23997</v>
      </c>
      <c r="D9" s="343" t="s">
        <v>183</v>
      </c>
      <c r="E9" s="345">
        <v>6332</v>
      </c>
      <c r="F9" s="568"/>
    </row>
    <row r="10" spans="1:6" s="341" customFormat="1" ht="12.95" customHeight="1">
      <c r="A10" s="342" t="s">
        <v>22</v>
      </c>
      <c r="B10" s="346" t="s">
        <v>431</v>
      </c>
      <c r="C10" s="344"/>
      <c r="D10" s="343" t="s">
        <v>184</v>
      </c>
      <c r="E10" s="345">
        <v>13869</v>
      </c>
      <c r="F10" s="568"/>
    </row>
    <row r="11" spans="1:6" s="341" customFormat="1" ht="12.95" customHeight="1">
      <c r="A11" s="342" t="s">
        <v>23</v>
      </c>
      <c r="B11" s="343" t="s">
        <v>432</v>
      </c>
      <c r="C11" s="347"/>
      <c r="D11" s="343" t="s">
        <v>50</v>
      </c>
      <c r="E11" s="345"/>
      <c r="F11" s="568"/>
    </row>
    <row r="12" spans="1:6" s="341" customFormat="1" ht="12.95" customHeight="1">
      <c r="A12" s="342" t="s">
        <v>24</v>
      </c>
      <c r="B12" s="343" t="s">
        <v>308</v>
      </c>
      <c r="C12" s="344">
        <v>23961</v>
      </c>
      <c r="D12" s="348"/>
      <c r="E12" s="345"/>
      <c r="F12" s="568"/>
    </row>
    <row r="13" spans="1:6" s="341" customFormat="1" ht="12.95" customHeight="1">
      <c r="A13" s="342" t="s">
        <v>25</v>
      </c>
      <c r="B13" s="348"/>
      <c r="C13" s="344"/>
      <c r="D13" s="348"/>
      <c r="E13" s="345"/>
      <c r="F13" s="568"/>
    </row>
    <row r="14" spans="1:6" s="341" customFormat="1" ht="12.95" customHeight="1">
      <c r="A14" s="342" t="s">
        <v>26</v>
      </c>
      <c r="B14" s="349"/>
      <c r="C14" s="347"/>
      <c r="D14" s="348"/>
      <c r="E14" s="345"/>
      <c r="F14" s="568"/>
    </row>
    <row r="15" spans="1:6" s="341" customFormat="1" ht="12.95" customHeight="1">
      <c r="A15" s="342" t="s">
        <v>27</v>
      </c>
      <c r="B15" s="348"/>
      <c r="C15" s="344"/>
      <c r="D15" s="348"/>
      <c r="E15" s="345"/>
      <c r="F15" s="568"/>
    </row>
    <row r="16" spans="1:6" s="341" customFormat="1" ht="12.95" customHeight="1">
      <c r="A16" s="342" t="s">
        <v>28</v>
      </c>
      <c r="B16" s="348"/>
      <c r="C16" s="344"/>
      <c r="D16" s="348"/>
      <c r="E16" s="345"/>
      <c r="F16" s="568"/>
    </row>
    <row r="17" spans="1:6" s="341" customFormat="1" ht="12.95" customHeight="1" thickBot="1">
      <c r="A17" s="342" t="s">
        <v>29</v>
      </c>
      <c r="B17" s="350"/>
      <c r="C17" s="351"/>
      <c r="D17" s="348"/>
      <c r="E17" s="352"/>
      <c r="F17" s="568"/>
    </row>
    <row r="18" spans="1:6" s="341" customFormat="1" ht="32.25" customHeight="1" thickBot="1">
      <c r="A18" s="353" t="s">
        <v>30</v>
      </c>
      <c r="B18" s="354" t="s">
        <v>433</v>
      </c>
      <c r="C18" s="355">
        <f>+C6+C7+C9+C10+C12+C13+C14+C15+C16+C17</f>
        <v>180315</v>
      </c>
      <c r="D18" s="354" t="s">
        <v>434</v>
      </c>
      <c r="E18" s="356">
        <f>SUM(E6:E17)</f>
        <v>179714</v>
      </c>
      <c r="F18" s="568"/>
    </row>
    <row r="19" spans="1:6" s="341" customFormat="1" ht="12.95" customHeight="1">
      <c r="A19" s="357" t="s">
        <v>31</v>
      </c>
      <c r="B19" s="358" t="s">
        <v>435</v>
      </c>
      <c r="C19" s="359">
        <f>+C20+C21+C22+C23</f>
        <v>0</v>
      </c>
      <c r="D19" s="343" t="s">
        <v>190</v>
      </c>
      <c r="E19" s="360"/>
      <c r="F19" s="568"/>
    </row>
    <row r="20" spans="1:6" s="341" customFormat="1" ht="12.95" customHeight="1">
      <c r="A20" s="342" t="s">
        <v>32</v>
      </c>
      <c r="B20" s="343" t="s">
        <v>225</v>
      </c>
      <c r="C20" s="344"/>
      <c r="D20" s="343" t="s">
        <v>436</v>
      </c>
      <c r="E20" s="345"/>
      <c r="F20" s="568"/>
    </row>
    <row r="21" spans="1:6" s="341" customFormat="1" ht="12.95" customHeight="1">
      <c r="A21" s="342" t="s">
        <v>33</v>
      </c>
      <c r="B21" s="343" t="s">
        <v>226</v>
      </c>
      <c r="C21" s="344"/>
      <c r="D21" s="343" t="s">
        <v>154</v>
      </c>
      <c r="E21" s="345"/>
      <c r="F21" s="568"/>
    </row>
    <row r="22" spans="1:6" s="341" customFormat="1" ht="12.95" customHeight="1">
      <c r="A22" s="342" t="s">
        <v>34</v>
      </c>
      <c r="B22" s="343" t="s">
        <v>231</v>
      </c>
      <c r="C22" s="344"/>
      <c r="D22" s="343" t="s">
        <v>155</v>
      </c>
      <c r="E22" s="345"/>
      <c r="F22" s="568"/>
    </row>
    <row r="23" spans="1:6" s="341" customFormat="1" ht="12.95" customHeight="1">
      <c r="A23" s="342" t="s">
        <v>35</v>
      </c>
      <c r="B23" s="343" t="s">
        <v>232</v>
      </c>
      <c r="C23" s="344"/>
      <c r="D23" s="358" t="s">
        <v>234</v>
      </c>
      <c r="E23" s="345"/>
      <c r="F23" s="568"/>
    </row>
    <row r="24" spans="1:6" s="341" customFormat="1" ht="12.95" customHeight="1">
      <c r="A24" s="342" t="s">
        <v>36</v>
      </c>
      <c r="B24" s="343" t="s">
        <v>437</v>
      </c>
      <c r="C24" s="361">
        <f>+C25+C26</f>
        <v>0</v>
      </c>
      <c r="D24" s="343" t="s">
        <v>191</v>
      </c>
      <c r="E24" s="345"/>
      <c r="F24" s="568"/>
    </row>
    <row r="25" spans="1:6" s="341" customFormat="1" ht="12.95" customHeight="1">
      <c r="A25" s="357" t="s">
        <v>37</v>
      </c>
      <c r="B25" s="358" t="s">
        <v>438</v>
      </c>
      <c r="C25" s="362"/>
      <c r="D25" s="338" t="s">
        <v>192</v>
      </c>
      <c r="E25" s="360"/>
      <c r="F25" s="568"/>
    </row>
    <row r="26" spans="1:6" s="341" customFormat="1" ht="12.95" customHeight="1" thickBot="1">
      <c r="A26" s="342" t="s">
        <v>38</v>
      </c>
      <c r="B26" s="343" t="s">
        <v>439</v>
      </c>
      <c r="C26" s="344"/>
      <c r="D26" s="348"/>
      <c r="E26" s="345"/>
      <c r="F26" s="568"/>
    </row>
    <row r="27" spans="1:6" s="341" customFormat="1" ht="29.25" customHeight="1" thickBot="1">
      <c r="A27" s="353" t="s">
        <v>39</v>
      </c>
      <c r="B27" s="354" t="s">
        <v>440</v>
      </c>
      <c r="C27" s="355">
        <f>+C19+C24</f>
        <v>0</v>
      </c>
      <c r="D27" s="354" t="s">
        <v>441</v>
      </c>
      <c r="E27" s="356">
        <f>SUM(E19:E26)</f>
        <v>0</v>
      </c>
      <c r="F27" s="568"/>
    </row>
    <row r="28" spans="1:6" ht="13.5" thickBot="1">
      <c r="A28" s="195" t="s">
        <v>40</v>
      </c>
      <c r="B28" s="196" t="s">
        <v>442</v>
      </c>
      <c r="C28" s="197">
        <f>+C18+C27</f>
        <v>180315</v>
      </c>
      <c r="D28" s="196" t="s">
        <v>443</v>
      </c>
      <c r="E28" s="197">
        <f>+E18+E27</f>
        <v>179714</v>
      </c>
      <c r="F28" s="568"/>
    </row>
    <row r="29" spans="1:6" ht="13.5" thickBot="1">
      <c r="A29" s="195" t="s">
        <v>41</v>
      </c>
      <c r="B29" s="196" t="s">
        <v>168</v>
      </c>
      <c r="C29" s="197" t="str">
        <f>IF(C18-E18&lt;0,E18-C18,"-")</f>
        <v>-</v>
      </c>
      <c r="D29" s="196" t="s">
        <v>169</v>
      </c>
      <c r="E29" s="197">
        <f>IF(C18-E18&gt;0,C18-E18,"-")</f>
        <v>601</v>
      </c>
      <c r="F29" s="568"/>
    </row>
    <row r="30" spans="1:6" ht="13.5" thickBot="1">
      <c r="A30" s="195" t="s">
        <v>42</v>
      </c>
      <c r="B30" s="196" t="s">
        <v>235</v>
      </c>
      <c r="C30" s="197" t="str">
        <f>IF(C18+C19-E28&lt;0,E28-(C18+C19),"-")</f>
        <v>-</v>
      </c>
      <c r="D30" s="196" t="s">
        <v>236</v>
      </c>
      <c r="E30" s="197">
        <f>IF(C18+C19-E28&gt;0,C18+C19-E28,"-")</f>
        <v>601</v>
      </c>
      <c r="F30" s="568"/>
    </row>
    <row r="31" spans="1:6" ht="18.75">
      <c r="B31" s="571"/>
      <c r="C31" s="571"/>
      <c r="D31" s="571"/>
    </row>
  </sheetData>
  <mergeCells count="3">
    <mergeCell ref="F1:F30"/>
    <mergeCell ref="A3:A4"/>
    <mergeCell ref="B31:D31"/>
  </mergeCells>
  <phoneticPr fontId="29" type="noConversion"/>
  <pageMargins left="0.75" right="0.75" top="1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Normal="100" workbookViewId="0">
      <selection activeCell="F1" sqref="F1:F33"/>
    </sheetView>
  </sheetViews>
  <sheetFormatPr defaultRowHeight="12.75"/>
  <cols>
    <col min="1" max="1" width="6.83203125" style="37" customWidth="1"/>
    <col min="2" max="2" width="55.1640625" style="134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1.5">
      <c r="B1" s="185" t="s">
        <v>157</v>
      </c>
      <c r="C1" s="186"/>
      <c r="D1" s="186"/>
      <c r="E1" s="186"/>
      <c r="F1" s="568" t="s">
        <v>591</v>
      </c>
    </row>
    <row r="2" spans="1:6" ht="14.25" thickBot="1">
      <c r="E2" s="219" t="s">
        <v>62</v>
      </c>
      <c r="F2" s="568"/>
    </row>
    <row r="3" spans="1:6" ht="13.5" thickBot="1">
      <c r="A3" s="572" t="s">
        <v>70</v>
      </c>
      <c r="B3" s="187" t="s">
        <v>57</v>
      </c>
      <c r="C3" s="188"/>
      <c r="D3" s="187" t="s">
        <v>59</v>
      </c>
      <c r="E3" s="229"/>
      <c r="F3" s="568"/>
    </row>
    <row r="4" spans="1:6" s="189" customFormat="1" ht="24.75" thickBot="1">
      <c r="A4" s="573"/>
      <c r="B4" s="135" t="s">
        <v>63</v>
      </c>
      <c r="C4" s="136" t="s">
        <v>258</v>
      </c>
      <c r="D4" s="135" t="s">
        <v>63</v>
      </c>
      <c r="E4" s="136" t="s">
        <v>258</v>
      </c>
      <c r="F4" s="568"/>
    </row>
    <row r="5" spans="1:6" s="189" customFormat="1" ht="13.5" thickBot="1">
      <c r="A5" s="190">
        <v>1</v>
      </c>
      <c r="B5" s="191">
        <v>2</v>
      </c>
      <c r="C5" s="192">
        <v>3</v>
      </c>
      <c r="D5" s="191">
        <v>4</v>
      </c>
      <c r="E5" s="193">
        <v>5</v>
      </c>
      <c r="F5" s="568"/>
    </row>
    <row r="6" spans="1:6" s="341" customFormat="1" ht="12.95" customHeight="1">
      <c r="A6" s="337" t="s">
        <v>18</v>
      </c>
      <c r="B6" s="338" t="s">
        <v>444</v>
      </c>
      <c r="C6" s="339"/>
      <c r="D6" s="338" t="s">
        <v>227</v>
      </c>
      <c r="E6" s="340">
        <v>601</v>
      </c>
      <c r="F6" s="568"/>
    </row>
    <row r="7" spans="1:6" s="341" customFormat="1" ht="15">
      <c r="A7" s="342" t="s">
        <v>19</v>
      </c>
      <c r="B7" s="343" t="s">
        <v>445</v>
      </c>
      <c r="C7" s="344"/>
      <c r="D7" s="343" t="s">
        <v>446</v>
      </c>
      <c r="E7" s="345"/>
      <c r="F7" s="568"/>
    </row>
    <row r="8" spans="1:6" s="341" customFormat="1" ht="12.95" customHeight="1">
      <c r="A8" s="342" t="s">
        <v>20</v>
      </c>
      <c r="B8" s="343" t="s">
        <v>8</v>
      </c>
      <c r="C8" s="344"/>
      <c r="D8" s="343" t="s">
        <v>186</v>
      </c>
      <c r="E8" s="345"/>
      <c r="F8" s="568"/>
    </row>
    <row r="9" spans="1:6" s="341" customFormat="1" ht="12.95" customHeight="1">
      <c r="A9" s="342" t="s">
        <v>21</v>
      </c>
      <c r="B9" s="343" t="s">
        <v>447</v>
      </c>
      <c r="C9" s="344"/>
      <c r="D9" s="343" t="s">
        <v>448</v>
      </c>
      <c r="E9" s="345"/>
      <c r="F9" s="568"/>
    </row>
    <row r="10" spans="1:6" s="341" customFormat="1" ht="12.75" customHeight="1">
      <c r="A10" s="342" t="s">
        <v>22</v>
      </c>
      <c r="B10" s="343" t="s">
        <v>449</v>
      </c>
      <c r="C10" s="344"/>
      <c r="D10" s="343" t="s">
        <v>230</v>
      </c>
      <c r="E10" s="345"/>
      <c r="F10" s="568"/>
    </row>
    <row r="11" spans="1:6" s="341" customFormat="1" ht="12.95" customHeight="1">
      <c r="A11" s="342" t="s">
        <v>23</v>
      </c>
      <c r="B11" s="343" t="s">
        <v>450</v>
      </c>
      <c r="C11" s="347"/>
      <c r="D11" s="348"/>
      <c r="E11" s="345"/>
      <c r="F11" s="568"/>
    </row>
    <row r="12" spans="1:6" s="341" customFormat="1" ht="12.95" customHeight="1">
      <c r="A12" s="342" t="s">
        <v>24</v>
      </c>
      <c r="B12" s="348"/>
      <c r="C12" s="344"/>
      <c r="D12" s="348"/>
      <c r="E12" s="345"/>
      <c r="F12" s="568"/>
    </row>
    <row r="13" spans="1:6" s="341" customFormat="1" ht="12.95" customHeight="1">
      <c r="A13" s="342" t="s">
        <v>25</v>
      </c>
      <c r="B13" s="348"/>
      <c r="C13" s="344"/>
      <c r="D13" s="348"/>
      <c r="E13" s="345"/>
      <c r="F13" s="568"/>
    </row>
    <row r="14" spans="1:6" s="341" customFormat="1" ht="12.95" customHeight="1">
      <c r="A14" s="342" t="s">
        <v>26</v>
      </c>
      <c r="B14" s="348"/>
      <c r="C14" s="347"/>
      <c r="D14" s="348"/>
      <c r="E14" s="345"/>
      <c r="F14" s="568"/>
    </row>
    <row r="15" spans="1:6" s="341" customFormat="1" ht="15">
      <c r="A15" s="342" t="s">
        <v>27</v>
      </c>
      <c r="B15" s="348"/>
      <c r="C15" s="347"/>
      <c r="D15" s="348"/>
      <c r="E15" s="345"/>
      <c r="F15" s="568"/>
    </row>
    <row r="16" spans="1:6" s="341" customFormat="1" ht="12.95" customHeight="1" thickBot="1">
      <c r="A16" s="357" t="s">
        <v>28</v>
      </c>
      <c r="B16" s="363"/>
      <c r="C16" s="364"/>
      <c r="D16" s="358" t="s">
        <v>50</v>
      </c>
      <c r="E16" s="360"/>
      <c r="F16" s="568"/>
    </row>
    <row r="17" spans="1:6" s="341" customFormat="1" ht="30.75" customHeight="1" thickBot="1">
      <c r="A17" s="353" t="s">
        <v>29</v>
      </c>
      <c r="B17" s="354" t="s">
        <v>451</v>
      </c>
      <c r="C17" s="355">
        <f>+C6+C8+C9+C11+C12+C13+C14+C15+C16</f>
        <v>0</v>
      </c>
      <c r="D17" s="354" t="s">
        <v>452</v>
      </c>
      <c r="E17" s="356">
        <f>+E6+E8+E10+E11+E12+E13+E14+E15+E16</f>
        <v>601</v>
      </c>
      <c r="F17" s="568"/>
    </row>
    <row r="18" spans="1:6" s="341" customFormat="1" ht="12.95" customHeight="1">
      <c r="A18" s="337" t="s">
        <v>30</v>
      </c>
      <c r="B18" s="365" t="s">
        <v>248</v>
      </c>
      <c r="C18" s="366">
        <f>+C19+C20+C21+C22+C23</f>
        <v>0</v>
      </c>
      <c r="D18" s="343" t="s">
        <v>190</v>
      </c>
      <c r="E18" s="340"/>
      <c r="F18" s="568"/>
    </row>
    <row r="19" spans="1:6" s="341" customFormat="1" ht="12.95" customHeight="1">
      <c r="A19" s="342" t="s">
        <v>31</v>
      </c>
      <c r="B19" s="367" t="s">
        <v>237</v>
      </c>
      <c r="C19" s="344"/>
      <c r="D19" s="343" t="s">
        <v>193</v>
      </c>
      <c r="E19" s="345"/>
      <c r="F19" s="568"/>
    </row>
    <row r="20" spans="1:6" s="341" customFormat="1" ht="12.95" customHeight="1">
      <c r="A20" s="337" t="s">
        <v>32</v>
      </c>
      <c r="B20" s="367" t="s">
        <v>238</v>
      </c>
      <c r="C20" s="344"/>
      <c r="D20" s="343" t="s">
        <v>154</v>
      </c>
      <c r="E20" s="345"/>
      <c r="F20" s="568"/>
    </row>
    <row r="21" spans="1:6" s="341" customFormat="1" ht="12.95" customHeight="1">
      <c r="A21" s="342" t="s">
        <v>33</v>
      </c>
      <c r="B21" s="367" t="s">
        <v>239</v>
      </c>
      <c r="C21" s="344"/>
      <c r="D21" s="343" t="s">
        <v>155</v>
      </c>
      <c r="E21" s="345"/>
      <c r="F21" s="568"/>
    </row>
    <row r="22" spans="1:6" s="341" customFormat="1" ht="12.95" customHeight="1">
      <c r="A22" s="337" t="s">
        <v>34</v>
      </c>
      <c r="B22" s="367" t="s">
        <v>240</v>
      </c>
      <c r="C22" s="344"/>
      <c r="D22" s="358" t="s">
        <v>234</v>
      </c>
      <c r="E22" s="345"/>
      <c r="F22" s="568"/>
    </row>
    <row r="23" spans="1:6" s="341" customFormat="1" ht="12.95" customHeight="1">
      <c r="A23" s="342" t="s">
        <v>35</v>
      </c>
      <c r="B23" s="368" t="s">
        <v>241</v>
      </c>
      <c r="C23" s="344"/>
      <c r="D23" s="343" t="s">
        <v>194</v>
      </c>
      <c r="E23" s="345"/>
      <c r="F23" s="568"/>
    </row>
    <row r="24" spans="1:6" s="341" customFormat="1" ht="12.95" customHeight="1">
      <c r="A24" s="337" t="s">
        <v>36</v>
      </c>
      <c r="B24" s="369" t="s">
        <v>242</v>
      </c>
      <c r="C24" s="361">
        <f>+C25+C26+C27+C28+C29</f>
        <v>0</v>
      </c>
      <c r="D24" s="338" t="s">
        <v>192</v>
      </c>
      <c r="E24" s="345"/>
      <c r="F24" s="568"/>
    </row>
    <row r="25" spans="1:6" s="341" customFormat="1" ht="12.95" customHeight="1">
      <c r="A25" s="342" t="s">
        <v>37</v>
      </c>
      <c r="B25" s="368" t="s">
        <v>243</v>
      </c>
      <c r="C25" s="344"/>
      <c r="D25" s="338" t="s">
        <v>453</v>
      </c>
      <c r="E25" s="345"/>
      <c r="F25" s="568"/>
    </row>
    <row r="26" spans="1:6" s="341" customFormat="1" ht="12.95" customHeight="1">
      <c r="A26" s="337" t="s">
        <v>38</v>
      </c>
      <c r="B26" s="368" t="s">
        <v>244</v>
      </c>
      <c r="C26" s="344"/>
      <c r="D26" s="370"/>
      <c r="E26" s="345"/>
      <c r="F26" s="568"/>
    </row>
    <row r="27" spans="1:6" s="341" customFormat="1" ht="12.95" customHeight="1">
      <c r="A27" s="342" t="s">
        <v>39</v>
      </c>
      <c r="B27" s="367" t="s">
        <v>245</v>
      </c>
      <c r="C27" s="344"/>
      <c r="D27" s="370"/>
      <c r="E27" s="345"/>
      <c r="F27" s="568"/>
    </row>
    <row r="28" spans="1:6" s="341" customFormat="1" ht="12.95" customHeight="1">
      <c r="A28" s="337" t="s">
        <v>40</v>
      </c>
      <c r="B28" s="371" t="s">
        <v>246</v>
      </c>
      <c r="C28" s="344"/>
      <c r="D28" s="348"/>
      <c r="E28" s="345"/>
      <c r="F28" s="568"/>
    </row>
    <row r="29" spans="1:6" s="341" customFormat="1" ht="12.95" customHeight="1" thickBot="1">
      <c r="A29" s="342" t="s">
        <v>41</v>
      </c>
      <c r="B29" s="372" t="s">
        <v>247</v>
      </c>
      <c r="C29" s="344"/>
      <c r="D29" s="370"/>
      <c r="E29" s="345"/>
      <c r="F29" s="568"/>
    </row>
    <row r="30" spans="1:6" s="341" customFormat="1" ht="42.75" customHeight="1" thickBot="1">
      <c r="A30" s="353" t="s">
        <v>42</v>
      </c>
      <c r="B30" s="354" t="s">
        <v>454</v>
      </c>
      <c r="C30" s="355">
        <f>+C18+C24</f>
        <v>0</v>
      </c>
      <c r="D30" s="354" t="s">
        <v>455</v>
      </c>
      <c r="E30" s="356">
        <f>SUM(E18:E29)</f>
        <v>0</v>
      </c>
      <c r="F30" s="568"/>
    </row>
    <row r="31" spans="1:6" ht="13.5" thickBot="1">
      <c r="A31" s="195" t="s">
        <v>43</v>
      </c>
      <c r="B31" s="196" t="s">
        <v>456</v>
      </c>
      <c r="C31" s="197">
        <f>+C17+C30</f>
        <v>0</v>
      </c>
      <c r="D31" s="196" t="s">
        <v>457</v>
      </c>
      <c r="E31" s="197">
        <f>+E17+E30</f>
        <v>601</v>
      </c>
      <c r="F31" s="568"/>
    </row>
    <row r="32" spans="1:6" ht="13.5" thickBot="1">
      <c r="A32" s="195" t="s">
        <v>44</v>
      </c>
      <c r="B32" s="196" t="s">
        <v>168</v>
      </c>
      <c r="C32" s="197">
        <f>IF(C17-E17&lt;0,E17-C17,"-")</f>
        <v>601</v>
      </c>
      <c r="D32" s="196" t="s">
        <v>169</v>
      </c>
      <c r="E32" s="197" t="str">
        <f>IF(C17-E17&gt;0,C17-E17,"-")</f>
        <v>-</v>
      </c>
      <c r="F32" s="568"/>
    </row>
    <row r="33" spans="1:6" ht="13.5" thickBot="1">
      <c r="A33" s="195" t="s">
        <v>45</v>
      </c>
      <c r="B33" s="196" t="s">
        <v>235</v>
      </c>
      <c r="C33" s="197">
        <f>IF(C17+C18-E31&lt;0,E31-(C17+C18),"-")</f>
        <v>601</v>
      </c>
      <c r="D33" s="196" t="s">
        <v>236</v>
      </c>
      <c r="E33" s="197" t="str">
        <f>IF(C17+C18-E31&gt;0,C17+C18-E31,"-")</f>
        <v>-</v>
      </c>
      <c r="F33" s="568"/>
    </row>
  </sheetData>
  <mergeCells count="2">
    <mergeCell ref="F1:F33"/>
    <mergeCell ref="A3:A4"/>
  </mergeCells>
  <phoneticPr fontId="29" type="noConversion"/>
  <pageMargins left="0.75" right="0.75" top="1" bottom="1" header="0.5" footer="0.5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120" zoomScaleNormal="120" workbookViewId="0">
      <selection activeCell="G3" sqref="G3"/>
    </sheetView>
  </sheetViews>
  <sheetFormatPr defaultRowHeight="15"/>
  <cols>
    <col min="1" max="1" width="5.6640625" style="92" customWidth="1"/>
    <col min="2" max="2" width="33.6640625" style="92" customWidth="1"/>
    <col min="3" max="3" width="15.6640625" style="92" customWidth="1"/>
    <col min="4" max="4" width="11.83203125" style="92" customWidth="1"/>
    <col min="5" max="5" width="12" style="92" customWidth="1"/>
    <col min="6" max="6" width="16.33203125" style="92" customWidth="1"/>
    <col min="7" max="16384" width="9.33203125" style="92"/>
  </cols>
  <sheetData>
    <row r="1" spans="1:12" ht="33" customHeight="1">
      <c r="A1" s="574" t="s">
        <v>547</v>
      </c>
      <c r="B1" s="574"/>
      <c r="C1" s="574"/>
      <c r="D1" s="574"/>
      <c r="E1" s="574"/>
      <c r="F1" s="574"/>
    </row>
    <row r="2" spans="1:12" ht="15.95" customHeight="1" thickBot="1">
      <c r="A2" s="93"/>
      <c r="B2" s="93"/>
      <c r="C2" s="575"/>
      <c r="D2" s="575"/>
      <c r="E2" s="582" t="s">
        <v>54</v>
      </c>
      <c r="F2" s="582"/>
      <c r="G2" s="100"/>
    </row>
    <row r="3" spans="1:12" ht="63" customHeight="1">
      <c r="A3" s="578" t="s">
        <v>16</v>
      </c>
      <c r="B3" s="580" t="s">
        <v>197</v>
      </c>
      <c r="C3" s="580" t="s">
        <v>255</v>
      </c>
      <c r="D3" s="580"/>
      <c r="E3" s="580"/>
      <c r="F3" s="576" t="s">
        <v>251</v>
      </c>
    </row>
    <row r="4" spans="1:12" ht="15.75" thickBot="1">
      <c r="A4" s="579"/>
      <c r="B4" s="581"/>
      <c r="C4" s="95" t="s">
        <v>249</v>
      </c>
      <c r="D4" s="95" t="s">
        <v>250</v>
      </c>
      <c r="E4" s="95" t="s">
        <v>512</v>
      </c>
      <c r="F4" s="577"/>
    </row>
    <row r="5" spans="1:12" ht="15.75" thickBot="1">
      <c r="A5" s="97">
        <v>1</v>
      </c>
      <c r="B5" s="98">
        <v>2</v>
      </c>
      <c r="C5" s="98">
        <v>3</v>
      </c>
      <c r="D5" s="98">
        <v>4</v>
      </c>
      <c r="E5" s="98">
        <v>5</v>
      </c>
      <c r="F5" s="99">
        <v>6</v>
      </c>
      <c r="I5" s="212"/>
      <c r="J5" s="212"/>
      <c r="K5" s="212"/>
      <c r="L5" s="212"/>
    </row>
    <row r="6" spans="1:12">
      <c r="A6" s="96" t="s">
        <v>18</v>
      </c>
      <c r="B6" s="211"/>
      <c r="C6" s="119"/>
      <c r="D6" s="119"/>
      <c r="E6" s="119"/>
      <c r="F6" s="103"/>
      <c r="I6" s="212"/>
      <c r="J6" s="212"/>
      <c r="K6" s="212"/>
      <c r="L6" s="212"/>
    </row>
    <row r="7" spans="1:12">
      <c r="A7" s="94" t="s">
        <v>19</v>
      </c>
      <c r="B7" s="120"/>
      <c r="C7" s="121"/>
      <c r="D7" s="121"/>
      <c r="E7" s="121"/>
      <c r="F7" s="104"/>
    </row>
    <row r="8" spans="1:12" ht="20.25" customHeight="1">
      <c r="A8" s="94" t="s">
        <v>20</v>
      </c>
      <c r="B8" s="216"/>
      <c r="C8" s="121"/>
      <c r="D8" s="121"/>
      <c r="E8" s="121"/>
      <c r="F8" s="104"/>
    </row>
    <row r="9" spans="1:12">
      <c r="A9" s="94" t="s">
        <v>21</v>
      </c>
      <c r="B9" s="120"/>
      <c r="C9" s="121"/>
      <c r="D9" s="121"/>
      <c r="E9" s="121"/>
      <c r="F9" s="104"/>
    </row>
    <row r="10" spans="1:12" ht="15.75" thickBot="1">
      <c r="A10" s="101" t="s">
        <v>22</v>
      </c>
      <c r="B10" s="122"/>
      <c r="C10" s="123"/>
      <c r="D10" s="123"/>
      <c r="E10" s="123"/>
      <c r="F10" s="104">
        <f>SUM(C10:E10)</f>
        <v>0</v>
      </c>
    </row>
    <row r="11" spans="1:12" ht="15.75" thickBot="1">
      <c r="A11" s="97" t="s">
        <v>23</v>
      </c>
      <c r="B11" s="102" t="s">
        <v>199</v>
      </c>
      <c r="C11" s="105">
        <f>SUM(C6:C10)</f>
        <v>0</v>
      </c>
      <c r="D11" s="105">
        <f>SUM(D6:D10)</f>
        <v>0</v>
      </c>
      <c r="E11" s="105">
        <f>SUM(E6:E10)</f>
        <v>0</v>
      </c>
      <c r="F11" s="106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2/2015.(II.24.)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="120" zoomScaleNormal="120" workbookViewId="0">
      <selection activeCell="J20" sqref="J20"/>
    </sheetView>
  </sheetViews>
  <sheetFormatPr defaultRowHeight="15"/>
  <cols>
    <col min="1" max="1" width="5.6640625" style="92" customWidth="1"/>
    <col min="2" max="2" width="54.6640625" style="92" customWidth="1"/>
    <col min="3" max="3" width="12.33203125" style="92" customWidth="1"/>
    <col min="4" max="4" width="10.33203125" style="92" customWidth="1"/>
    <col min="5" max="16384" width="9.33203125" style="92"/>
  </cols>
  <sheetData>
    <row r="1" spans="1:5" ht="75.75" customHeight="1">
      <c r="A1" s="574" t="s">
        <v>548</v>
      </c>
      <c r="B1" s="574"/>
      <c r="C1" s="574"/>
      <c r="D1" s="586"/>
      <c r="E1" s="586"/>
    </row>
    <row r="2" spans="1:5" ht="15.95" customHeight="1" thickBot="1">
      <c r="A2" s="587" t="s">
        <v>54</v>
      </c>
      <c r="B2" s="588"/>
      <c r="C2" s="588"/>
      <c r="D2" s="588"/>
      <c r="E2" s="588"/>
    </row>
    <row r="3" spans="1:5" s="390" customFormat="1" ht="56.25" customHeight="1" thickBot="1">
      <c r="A3" s="387" t="s">
        <v>16</v>
      </c>
      <c r="B3" s="388" t="s">
        <v>195</v>
      </c>
      <c r="C3" s="389" t="s">
        <v>459</v>
      </c>
      <c r="D3" s="389" t="s">
        <v>460</v>
      </c>
      <c r="E3" s="389" t="s">
        <v>461</v>
      </c>
    </row>
    <row r="4" spans="1:5" ht="15.75" thickBot="1">
      <c r="A4" s="127">
        <v>1</v>
      </c>
      <c r="B4" s="128">
        <v>2</v>
      </c>
      <c r="C4" s="129">
        <v>3</v>
      </c>
      <c r="D4" s="208">
        <v>4</v>
      </c>
      <c r="E4" s="208">
        <v>5</v>
      </c>
    </row>
    <row r="5" spans="1:5" s="377" customFormat="1" ht="12.75">
      <c r="A5" s="373" t="s">
        <v>18</v>
      </c>
      <c r="B5" s="374" t="s">
        <v>58</v>
      </c>
      <c r="C5" s="375">
        <v>19400</v>
      </c>
      <c r="D5" s="376"/>
      <c r="E5" s="376"/>
    </row>
    <row r="6" spans="1:5" s="377" customFormat="1" ht="38.25">
      <c r="A6" s="378" t="s">
        <v>19</v>
      </c>
      <c r="B6" s="379" t="s">
        <v>252</v>
      </c>
      <c r="C6" s="380"/>
      <c r="D6" s="381"/>
      <c r="E6" s="381"/>
    </row>
    <row r="7" spans="1:5" s="377" customFormat="1" ht="12.75">
      <c r="A7" s="378" t="s">
        <v>20</v>
      </c>
      <c r="B7" s="382" t="s">
        <v>458</v>
      </c>
      <c r="C7" s="380"/>
      <c r="D7" s="381"/>
      <c r="E7" s="381"/>
    </row>
    <row r="8" spans="1:5" s="377" customFormat="1" ht="38.25">
      <c r="A8" s="378" t="s">
        <v>21</v>
      </c>
      <c r="B8" s="382" t="s">
        <v>254</v>
      </c>
      <c r="C8" s="380"/>
      <c r="D8" s="381"/>
      <c r="E8" s="381"/>
    </row>
    <row r="9" spans="1:5" s="377" customFormat="1" ht="12.75">
      <c r="A9" s="383" t="s">
        <v>22</v>
      </c>
      <c r="B9" s="382" t="s">
        <v>253</v>
      </c>
      <c r="C9" s="384">
        <v>197</v>
      </c>
      <c r="D9" s="381"/>
      <c r="E9" s="381"/>
    </row>
    <row r="10" spans="1:5" s="377" customFormat="1" ht="13.5" thickBot="1">
      <c r="A10" s="378" t="s">
        <v>23</v>
      </c>
      <c r="B10" s="385" t="s">
        <v>196</v>
      </c>
      <c r="C10" s="380"/>
      <c r="D10" s="386"/>
      <c r="E10" s="386"/>
    </row>
    <row r="11" spans="1:5" ht="15.75" thickBot="1">
      <c r="A11" s="583" t="s">
        <v>200</v>
      </c>
      <c r="B11" s="584"/>
      <c r="C11" s="130">
        <f>SUM(C5:C10)</f>
        <v>19597</v>
      </c>
      <c r="D11" s="209"/>
      <c r="E11" s="209"/>
    </row>
    <row r="12" spans="1:5" ht="23.25" customHeight="1">
      <c r="A12" s="585" t="s">
        <v>224</v>
      </c>
      <c r="B12" s="585"/>
      <c r="C12" s="585"/>
    </row>
  </sheetData>
  <mergeCells count="4">
    <mergeCell ref="A11:B11"/>
    <mergeCell ref="A12:C12"/>
    <mergeCell ref="A1:E1"/>
    <mergeCell ref="A2:E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2/2015.(II.24.)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>
      <selection activeCell="C11" sqref="C11"/>
    </sheetView>
  </sheetViews>
  <sheetFormatPr defaultRowHeight="15"/>
  <cols>
    <col min="1" max="1" width="5.6640625" style="92" customWidth="1"/>
    <col min="2" max="2" width="66.83203125" style="92" customWidth="1"/>
    <col min="3" max="3" width="27" style="92" customWidth="1"/>
    <col min="4" max="16384" width="9.33203125" style="92"/>
  </cols>
  <sheetData>
    <row r="1" spans="1:4" ht="33" customHeight="1">
      <c r="A1" s="574" t="s">
        <v>549</v>
      </c>
      <c r="B1" s="574"/>
      <c r="C1" s="574"/>
    </row>
    <row r="2" spans="1:4" ht="15.95" customHeight="1" thickBot="1">
      <c r="A2" s="93"/>
      <c r="B2" s="93"/>
      <c r="C2" s="107" t="s">
        <v>54</v>
      </c>
      <c r="D2" s="100"/>
    </row>
    <row r="3" spans="1:4" ht="26.25" customHeight="1" thickBot="1">
      <c r="A3" s="124" t="s">
        <v>16</v>
      </c>
      <c r="B3" s="125" t="s">
        <v>201</v>
      </c>
      <c r="C3" s="126" t="s">
        <v>222</v>
      </c>
    </row>
    <row r="4" spans="1:4" s="394" customFormat="1" ht="13.5" thickBot="1">
      <c r="A4" s="391">
        <v>1</v>
      </c>
      <c r="B4" s="392">
        <v>2</v>
      </c>
      <c r="C4" s="393">
        <v>3</v>
      </c>
    </row>
    <row r="5" spans="1:4" s="394" customFormat="1" ht="12.75">
      <c r="A5" s="373" t="s">
        <v>18</v>
      </c>
      <c r="B5" s="395"/>
      <c r="C5" s="396"/>
    </row>
    <row r="6" spans="1:4" s="394" customFormat="1" ht="12.75">
      <c r="A6" s="397" t="s">
        <v>19</v>
      </c>
      <c r="B6" s="395"/>
      <c r="C6" s="398"/>
    </row>
    <row r="7" spans="1:4" s="394" customFormat="1" ht="13.5" thickBot="1">
      <c r="A7" s="399" t="s">
        <v>20</v>
      </c>
      <c r="B7" s="400"/>
      <c r="C7" s="401"/>
    </row>
    <row r="8" spans="1:4" ht="17.25" customHeight="1" thickBot="1">
      <c r="A8" s="127" t="s">
        <v>21</v>
      </c>
      <c r="B8" s="87" t="s">
        <v>202</v>
      </c>
      <c r="C8" s="131">
        <f>SUM(C5:C7)</f>
        <v>0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2/2015.(II.24.)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1.1.sz.mell.</vt:lpstr>
      <vt:lpstr>1.2.sz.mell.</vt:lpstr>
      <vt:lpstr>1.3.sz.mell.</vt:lpstr>
      <vt:lpstr>1.4.sz.mell.</vt:lpstr>
      <vt:lpstr>2.1.sz.mell.</vt:lpstr>
      <vt:lpstr>2.2.sz.mell.</vt:lpstr>
      <vt:lpstr>3.sz.mell.  </vt:lpstr>
      <vt:lpstr>4.sz.mell.</vt:lpstr>
      <vt:lpstr>5.sz.mell.</vt:lpstr>
      <vt:lpstr>6.sz.mell.</vt:lpstr>
      <vt:lpstr>7.sz.mell.</vt:lpstr>
      <vt:lpstr>8. sz. mell. </vt:lpstr>
      <vt:lpstr>9.sz.mell.</vt:lpstr>
      <vt:lpstr>12.sz.mell</vt:lpstr>
      <vt:lpstr>1.sz tájékoztató t.</vt:lpstr>
      <vt:lpstr>3. sz tájékoztató t.</vt:lpstr>
      <vt:lpstr>4.sz tájékoztató t.</vt:lpstr>
      <vt:lpstr>5.sz tájékoztató t.</vt:lpstr>
      <vt:lpstr>'9.sz.mell.'!Nyomtatási_cím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2015-03-09T12:20:27Z</cp:lastPrinted>
  <dcterms:created xsi:type="dcterms:W3CDTF">1999-10-30T10:30:45Z</dcterms:created>
  <dcterms:modified xsi:type="dcterms:W3CDTF">2016-11-12T14:05:42Z</dcterms:modified>
</cp:coreProperties>
</file>